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a8fade343804ff04/Documents/Allwork/Blog/2025/Nov2025/Production/"/>
    </mc:Choice>
  </mc:AlternateContent>
  <xr:revisionPtr revIDLastSave="0" documentId="14_{88FAF69C-252A-4F35-AF0A-808AD775F11A}" xr6:coauthVersionLast="47" xr6:coauthVersionMax="47" xr10:uidLastSave="{00000000-0000-0000-0000-000000000000}"/>
  <bookViews>
    <workbookView xWindow="-108" yWindow="-108" windowWidth="23256" windowHeight="12456" activeTab="2" xr2:uid="{00000000-000D-0000-FFFF-FFFF00000000}"/>
  </bookViews>
  <sheets>
    <sheet name="About" sheetId="2" r:id="rId1"/>
    <sheet name="Unpivoted" sheetId="9" r:id="rId2"/>
    <sheet name="Pivoted" sheetId="11" r:id="rId3"/>
  </sheets>
  <calcPr calcId="191029"/>
  <pivotCaches>
    <pivotCache cacheId="6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H14" i="11" l="1"/>
  <c r="AH15" i="11"/>
  <c r="AG14" i="11"/>
  <c r="AG15" i="11"/>
  <c r="C14" i="11"/>
  <c r="D14" i="11"/>
  <c r="E14" i="11"/>
  <c r="F14" i="11"/>
  <c r="G14" i="11"/>
  <c r="H14" i="11"/>
  <c r="I14" i="11"/>
  <c r="J14" i="11"/>
  <c r="K14" i="11"/>
  <c r="L14" i="11"/>
  <c r="M14" i="11"/>
  <c r="N14" i="11"/>
  <c r="O14" i="11"/>
  <c r="P14" i="11"/>
  <c r="Q14" i="11"/>
  <c r="R14" i="11"/>
  <c r="S14" i="11"/>
  <c r="T14" i="11"/>
  <c r="U14" i="11"/>
  <c r="V14" i="11"/>
  <c r="W14" i="11"/>
  <c r="X14" i="11"/>
  <c r="Y14" i="11"/>
  <c r="Z14" i="11"/>
  <c r="AA14" i="11"/>
  <c r="AB14" i="11"/>
  <c r="AC14" i="11"/>
  <c r="AD14" i="11"/>
  <c r="AD17" i="11" s="1"/>
  <c r="AE14" i="11"/>
  <c r="AE19" i="11" s="1"/>
  <c r="AF14" i="11"/>
  <c r="AF19" i="11" s="1"/>
  <c r="C15" i="11"/>
  <c r="D15" i="11"/>
  <c r="E15" i="11"/>
  <c r="F15" i="11"/>
  <c r="G15" i="11"/>
  <c r="H15" i="11"/>
  <c r="I15" i="11"/>
  <c r="J15" i="11"/>
  <c r="K15" i="11"/>
  <c r="L15" i="11"/>
  <c r="M15" i="11"/>
  <c r="N15" i="11"/>
  <c r="P22" i="11" s="1"/>
  <c r="O15" i="11"/>
  <c r="P15" i="11"/>
  <c r="Q15" i="11"/>
  <c r="R15" i="11"/>
  <c r="S15" i="11"/>
  <c r="T15" i="11"/>
  <c r="U15" i="11"/>
  <c r="V15" i="11"/>
  <c r="W15" i="11"/>
  <c r="X15" i="11"/>
  <c r="Y15" i="11"/>
  <c r="Z15" i="11"/>
  <c r="AA15" i="11"/>
  <c r="AB15" i="11"/>
  <c r="AC18" i="11" s="1"/>
  <c r="AC15" i="11"/>
  <c r="AD15" i="11"/>
  <c r="AD18" i="11" s="1"/>
  <c r="AE15" i="11"/>
  <c r="AF15" i="11"/>
  <c r="AF18" i="11" s="1"/>
  <c r="B15" i="11"/>
  <c r="B14" i="11"/>
  <c r="AB19" i="11" l="1"/>
  <c r="AB17" i="11"/>
  <c r="AC19" i="11"/>
  <c r="AE18" i="11"/>
  <c r="AC20" i="11"/>
  <c r="AF20" i="11"/>
  <c r="AF17" i="11"/>
  <c r="AC17" i="11"/>
  <c r="AE20" i="11"/>
  <c r="AD20" i="11"/>
  <c r="AB20" i="11"/>
  <c r="AE17" i="11"/>
  <c r="AB18" i="11"/>
  <c r="AD19" i="11"/>
  <c r="S22" i="11"/>
  <c r="S24" i="11" s="1"/>
  <c r="AE22" i="11"/>
  <c r="AC22" i="11"/>
  <c r="AF22" i="11"/>
  <c r="AF25" i="11" s="1"/>
  <c r="AB22" i="11"/>
  <c r="AD22" i="11"/>
  <c r="Y22" i="11"/>
  <c r="AE23" i="11" l="1"/>
  <c r="AE25" i="11"/>
  <c r="AB23" i="11"/>
  <c r="AE24" i="11"/>
  <c r="AF24" i="11"/>
  <c r="AF23" i="11"/>
  <c r="AB30" i="11"/>
</calcChain>
</file>

<file path=xl/sharedStrings.xml><?xml version="1.0" encoding="utf-8"?>
<sst xmlns="http://schemas.openxmlformats.org/spreadsheetml/2006/main" count="352" uniqueCount="93">
  <si>
    <t>Table</t>
  </si>
  <si>
    <t>Code</t>
  </si>
  <si>
    <t>TSM02</t>
  </si>
  <si>
    <t>Name</t>
  </si>
  <si>
    <t>Merchandise Trade Price and Volume Indices</t>
  </si>
  <si>
    <t>Frequency</t>
  </si>
  <si>
    <t>Monthly</t>
  </si>
  <si>
    <t>Last Updated</t>
  </si>
  <si>
    <t>15/05/2025 11:00:00</t>
  </si>
  <si>
    <t>Note</t>
  </si>
  <si>
    <t>From October 2020, the data for TSM02 and TSM03 have been combined into a single table, and data for both tables are now available in TSM02.</t>
  </si>
  <si>
    <t>Url</t>
  </si>
  <si>
    <t>https://ws.cso.ie/public/api.restful/PxStat.Data.Cube_API.ReadDataset/TSM02/XLSX/2007/en</t>
  </si>
  <si>
    <t>Product</t>
  </si>
  <si>
    <t>GEI</t>
  </si>
  <si>
    <t>External Trade</t>
  </si>
  <si>
    <t>Contacts</t>
  </si>
  <si>
    <t>Jane Burmanje</t>
  </si>
  <si>
    <t>Email</t>
  </si>
  <si>
    <t>trade@cso.ie</t>
  </si>
  <si>
    <t>Phone</t>
  </si>
  <si>
    <t>(+353) 1 498 4046</t>
  </si>
  <si>
    <t>Copyright</t>
  </si>
  <si>
    <t>CSO</t>
  </si>
  <si>
    <t>Central Statistics Office, Ireland</t>
  </si>
  <si>
    <t>https://www.cso.ie/</t>
  </si>
  <si>
    <t>Properties</t>
  </si>
  <si>
    <t>Official Statistics</t>
  </si>
  <si>
    <t>Yes</t>
  </si>
  <si>
    <t>Exceptional</t>
  </si>
  <si>
    <t>No</t>
  </si>
  <si>
    <t>Archived</t>
  </si>
  <si>
    <t>Analytical</t>
  </si>
  <si>
    <t>Frontier Series</t>
  </si>
  <si>
    <t>Language</t>
  </si>
  <si>
    <t>ISO Code</t>
  </si>
  <si>
    <t>en</t>
  </si>
  <si>
    <t>ISO Name</t>
  </si>
  <si>
    <t>English</t>
  </si>
  <si>
    <t>Statistic Label</t>
  </si>
  <si>
    <t>Month</t>
  </si>
  <si>
    <t>State</t>
  </si>
  <si>
    <t>UNIT</t>
  </si>
  <si>
    <t>VALUE</t>
  </si>
  <si>
    <t>Trade Volume Index for Imports (Seasonally Adjusted)</t>
  </si>
  <si>
    <t>2023 January</t>
  </si>
  <si>
    <t>Base 2010=100</t>
  </si>
  <si>
    <t>2023 February</t>
  </si>
  <si>
    <t>2023 March</t>
  </si>
  <si>
    <t>2023 April</t>
  </si>
  <si>
    <t>2023 May</t>
  </si>
  <si>
    <t>2023 June</t>
  </si>
  <si>
    <t>2023 July</t>
  </si>
  <si>
    <t>2023 August</t>
  </si>
  <si>
    <t>2023 September</t>
  </si>
  <si>
    <t>2023 October</t>
  </si>
  <si>
    <t>2023 November</t>
  </si>
  <si>
    <t>2023 December</t>
  </si>
  <si>
    <t>2024 January</t>
  </si>
  <si>
    <t>2024 February</t>
  </si>
  <si>
    <t>2024 March</t>
  </si>
  <si>
    <t>2024 April</t>
  </si>
  <si>
    <t>2024 May</t>
  </si>
  <si>
    <t>2024 June</t>
  </si>
  <si>
    <t>2024 July</t>
  </si>
  <si>
    <t>2024 August</t>
  </si>
  <si>
    <t>2024 September</t>
  </si>
  <si>
    <t>2024 October</t>
  </si>
  <si>
    <t>2024 November</t>
  </si>
  <si>
    <t>2024 December</t>
  </si>
  <si>
    <t>2025 January</t>
  </si>
  <si>
    <t>2025 February</t>
  </si>
  <si>
    <t>2025 March</t>
  </si>
  <si>
    <t>Trade Volume Index for Exports (Seasonally Adjusted)</t>
  </si>
  <si>
    <t>Column Labels</t>
  </si>
  <si>
    <t>Row Labels</t>
  </si>
  <si>
    <t>Feb</t>
  </si>
  <si>
    <t>March</t>
  </si>
  <si>
    <t>April</t>
  </si>
  <si>
    <t>May</t>
  </si>
  <si>
    <t>June</t>
  </si>
  <si>
    <t>July</t>
  </si>
  <si>
    <t>Aug</t>
  </si>
  <si>
    <t>Sept</t>
  </si>
  <si>
    <t>Oct</t>
  </si>
  <si>
    <t>Nov</t>
  </si>
  <si>
    <t>Dec</t>
  </si>
  <si>
    <t>Imports</t>
  </si>
  <si>
    <t>Exports</t>
  </si>
  <si>
    <t>YY</t>
  </si>
  <si>
    <t>MtoM</t>
  </si>
  <si>
    <t>YtoY</t>
  </si>
  <si>
    <t>August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</si>
</sst>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rgb="FF000000"/>
      <name val="Calibri"/>
      <family val="2"/>
    </font>
    <font>
      <b/>
      <sz val="13"/>
      <color rgb="FF000000"/>
      <name val="Calibri"/>
      <family val="2"/>
    </font>
    <font>
      <b/>
      <sz val="11"/>
      <color rgb="FF000000"/>
      <name val="Calibri"/>
      <family val="2"/>
    </font>
    <font>
      <u/>
      <sz val="11"/>
      <color theme="10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ck">
        <color rgb="FFA2B8E1"/>
      </bottom>
      <diagonal/>
    </border>
  </borders>
  <cellStyleXfs count="1">
    <xf numFmtId="0" fontId="0" fillId="0" borderId="0" applyBorder="0"/>
  </cellStyleXfs>
  <cellXfs count="10">
    <xf numFmtId="0" fontId="0" fillId="0" borderId="0" xfId="0" applyNumberFormat="1" applyFill="1" applyAlignment="1" applyProtection="1"/>
    <xf numFmtId="0" fontId="1" fillId="0" borderId="1" xfId="0" applyNumberFormat="1" applyFont="1" applyFill="1" applyBorder="1" applyAlignment="1" applyProtection="1"/>
    <xf numFmtId="0" fontId="0" fillId="0" borderId="1" xfId="0" applyNumberFormat="1" applyFill="1" applyBorder="1" applyAlignment="1" applyProtection="1"/>
    <xf numFmtId="0" fontId="2" fillId="0" borderId="0" xfId="0" applyNumberFormat="1" applyFont="1" applyFill="1" applyAlignment="1" applyProtection="1"/>
    <xf numFmtId="0" fontId="0" fillId="0" borderId="0" xfId="0" applyNumberFormat="1" applyFill="1" applyAlignment="1" applyProtection="1">
      <alignment wrapText="1"/>
    </xf>
    <xf numFmtId="0" fontId="3" fillId="0" borderId="0" xfId="0" applyNumberFormat="1" applyFont="1" applyFill="1" applyAlignment="1" applyProtection="1"/>
    <xf numFmtId="0" fontId="0" fillId="0" borderId="0" xfId="0" pivotButton="1" applyNumberFormat="1" applyFill="1" applyAlignment="1" applyProtection="1"/>
    <xf numFmtId="0" fontId="0" fillId="0" borderId="0" xfId="0" applyNumberFormat="1" applyFill="1" applyAlignment="1" applyProtection="1">
      <alignment horizontal="left"/>
    </xf>
    <xf numFmtId="0" fontId="0" fillId="0" borderId="0" xfId="0" applyNumberFormat="1" applyFill="1" applyAlignment="1" applyProtection="1">
      <alignment horizontal="left" indent="2"/>
    </xf>
    <xf numFmtId="17" fontId="0" fillId="0" borderId="0" xfId="0" applyNumberFormat="1" applyFill="1" applyAlignment="1" applyProtection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IE" b="1"/>
              <a:t>VOLUME OF EXTERNAL TRADE</a:t>
            </a:r>
          </a:p>
          <a:p>
            <a:pPr>
              <a:defRPr/>
            </a:pPr>
            <a:r>
              <a:rPr lang="en-IE" b="1"/>
              <a:t>Jan</a:t>
            </a:r>
            <a:r>
              <a:rPr lang="en-IE" b="1" baseline="0"/>
              <a:t> 2023-Aug 2024 (sa)</a:t>
            </a:r>
          </a:p>
          <a:p>
            <a:pPr>
              <a:defRPr/>
            </a:pPr>
            <a:r>
              <a:rPr lang="en-IE" b="1" baseline="0"/>
              <a:t>2010 = 100</a:t>
            </a:r>
            <a:endParaRPr lang="en-IE" b="1"/>
          </a:p>
        </c:rich>
      </c:tx>
      <c:layout>
        <c:manualLayout>
          <c:xMode val="edge"/>
          <c:yMode val="edge"/>
          <c:x val="0.24804855643044615"/>
          <c:y val="2.31481481481481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Pivoted!$A$14</c:f>
              <c:strCache>
                <c:ptCount val="1"/>
                <c:pt idx="0">
                  <c:v>Imports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Pivoted!$B$13:$AG$13</c:f>
              <c:strCache>
                <c:ptCount val="32"/>
                <c:pt idx="0">
                  <c:v>Jan-23</c:v>
                </c:pt>
                <c:pt idx="1">
                  <c:v>Feb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</c:v>
                </c:pt>
                <c:pt idx="8">
                  <c:v>Sept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Jan-24</c:v>
                </c:pt>
                <c:pt idx="13">
                  <c:v>Feb</c:v>
                </c:pt>
                <c:pt idx="14">
                  <c:v>March</c:v>
                </c:pt>
                <c:pt idx="15">
                  <c:v>April</c:v>
                </c:pt>
                <c:pt idx="16">
                  <c:v>May</c:v>
                </c:pt>
                <c:pt idx="17">
                  <c:v>June</c:v>
                </c:pt>
                <c:pt idx="18">
                  <c:v>July</c:v>
                </c:pt>
                <c:pt idx="19">
                  <c:v>Aug</c:v>
                </c:pt>
                <c:pt idx="20">
                  <c:v>Sept</c:v>
                </c:pt>
                <c:pt idx="21">
                  <c:v>Oct</c:v>
                </c:pt>
                <c:pt idx="22">
                  <c:v>Nov</c:v>
                </c:pt>
                <c:pt idx="23">
                  <c:v>Dec</c:v>
                </c:pt>
                <c:pt idx="24">
                  <c:v>Jan-25</c:v>
                </c:pt>
                <c:pt idx="25">
                  <c:v>Feb</c:v>
                </c:pt>
                <c:pt idx="26">
                  <c:v>March</c:v>
                </c:pt>
                <c:pt idx="27">
                  <c:v>April</c:v>
                </c:pt>
                <c:pt idx="28">
                  <c:v>May</c:v>
                </c:pt>
                <c:pt idx="29">
                  <c:v>June</c:v>
                </c:pt>
                <c:pt idx="30">
                  <c:v>July</c:v>
                </c:pt>
                <c:pt idx="31">
                  <c:v>August</c:v>
                </c:pt>
              </c:strCache>
            </c:strRef>
          </c:cat>
          <c:val>
            <c:numRef>
              <c:f>Pivoted!$B$14:$AG$14</c:f>
              <c:numCache>
                <c:formatCode>General</c:formatCode>
                <c:ptCount val="32"/>
                <c:pt idx="0">
                  <c:v>276.08999999999997</c:v>
                </c:pt>
                <c:pt idx="1">
                  <c:v>277.78300000000002</c:v>
                </c:pt>
                <c:pt idx="2">
                  <c:v>263.81099999999998</c:v>
                </c:pt>
                <c:pt idx="3">
                  <c:v>264.05399999999997</c:v>
                </c:pt>
                <c:pt idx="4">
                  <c:v>270.61799999999999</c:v>
                </c:pt>
                <c:pt idx="5">
                  <c:v>273.28899999999999</c:v>
                </c:pt>
                <c:pt idx="6">
                  <c:v>267.11799999999999</c:v>
                </c:pt>
                <c:pt idx="7">
                  <c:v>255.79400000000001</c:v>
                </c:pt>
                <c:pt idx="8">
                  <c:v>263.78300000000002</c:v>
                </c:pt>
                <c:pt idx="9">
                  <c:v>246.351</c:v>
                </c:pt>
                <c:pt idx="10">
                  <c:v>319.286</c:v>
                </c:pt>
                <c:pt idx="11">
                  <c:v>263.13600000000002</c:v>
                </c:pt>
                <c:pt idx="12">
                  <c:v>238.14400000000001</c:v>
                </c:pt>
                <c:pt idx="13">
                  <c:v>243.98500000000001</c:v>
                </c:pt>
                <c:pt idx="14">
                  <c:v>260.51799999999997</c:v>
                </c:pt>
                <c:pt idx="15">
                  <c:v>245.298</c:v>
                </c:pt>
                <c:pt idx="16">
                  <c:v>229.63200000000001</c:v>
                </c:pt>
                <c:pt idx="17">
                  <c:v>246.869</c:v>
                </c:pt>
                <c:pt idx="18">
                  <c:v>278.27800000000002</c:v>
                </c:pt>
                <c:pt idx="19">
                  <c:v>260.86399999999998</c:v>
                </c:pt>
                <c:pt idx="20">
                  <c:v>250.62200000000001</c:v>
                </c:pt>
                <c:pt idx="21">
                  <c:v>248.714</c:v>
                </c:pt>
                <c:pt idx="22">
                  <c:v>261.67399999999998</c:v>
                </c:pt>
                <c:pt idx="23">
                  <c:v>248.96100000000001</c:v>
                </c:pt>
                <c:pt idx="24">
                  <c:v>268.64299999999997</c:v>
                </c:pt>
                <c:pt idx="25">
                  <c:v>287.09199999999998</c:v>
                </c:pt>
                <c:pt idx="26">
                  <c:v>281.93599999999998</c:v>
                </c:pt>
                <c:pt idx="27">
                  <c:v>257.42399999999998</c:v>
                </c:pt>
                <c:pt idx="28">
                  <c:v>256.22199999999998</c:v>
                </c:pt>
                <c:pt idx="29">
                  <c:v>269.697</c:v>
                </c:pt>
                <c:pt idx="30">
                  <c:v>278.11099999999999</c:v>
                </c:pt>
                <c:pt idx="31">
                  <c:v>284.99200000000002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F64-411F-B008-24233446554E}"/>
            </c:ext>
          </c:extLst>
        </c:ser>
        <c:ser>
          <c:idx val="1"/>
          <c:order val="1"/>
          <c:tx>
            <c:strRef>
              <c:f>Pivoted!$A$15</c:f>
              <c:strCache>
                <c:ptCount val="1"/>
                <c:pt idx="0">
                  <c:v>Exports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Pivoted!$B$13:$AG$13</c:f>
              <c:strCache>
                <c:ptCount val="32"/>
                <c:pt idx="0">
                  <c:v>Jan-23</c:v>
                </c:pt>
                <c:pt idx="1">
                  <c:v>Feb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</c:v>
                </c:pt>
                <c:pt idx="8">
                  <c:v>Sept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Jan-24</c:v>
                </c:pt>
                <c:pt idx="13">
                  <c:v>Feb</c:v>
                </c:pt>
                <c:pt idx="14">
                  <c:v>March</c:v>
                </c:pt>
                <c:pt idx="15">
                  <c:v>April</c:v>
                </c:pt>
                <c:pt idx="16">
                  <c:v>May</c:v>
                </c:pt>
                <c:pt idx="17">
                  <c:v>June</c:v>
                </c:pt>
                <c:pt idx="18">
                  <c:v>July</c:v>
                </c:pt>
                <c:pt idx="19">
                  <c:v>Aug</c:v>
                </c:pt>
                <c:pt idx="20">
                  <c:v>Sept</c:v>
                </c:pt>
                <c:pt idx="21">
                  <c:v>Oct</c:v>
                </c:pt>
                <c:pt idx="22">
                  <c:v>Nov</c:v>
                </c:pt>
                <c:pt idx="23">
                  <c:v>Dec</c:v>
                </c:pt>
                <c:pt idx="24">
                  <c:v>Jan-25</c:v>
                </c:pt>
                <c:pt idx="25">
                  <c:v>Feb</c:v>
                </c:pt>
                <c:pt idx="26">
                  <c:v>March</c:v>
                </c:pt>
                <c:pt idx="27">
                  <c:v>April</c:v>
                </c:pt>
                <c:pt idx="28">
                  <c:v>May</c:v>
                </c:pt>
                <c:pt idx="29">
                  <c:v>June</c:v>
                </c:pt>
                <c:pt idx="30">
                  <c:v>July</c:v>
                </c:pt>
                <c:pt idx="31">
                  <c:v>August</c:v>
                </c:pt>
              </c:strCache>
            </c:strRef>
          </c:cat>
          <c:val>
            <c:numRef>
              <c:f>Pivoted!$B$15:$AG$15</c:f>
              <c:numCache>
                <c:formatCode>General</c:formatCode>
                <c:ptCount val="32"/>
                <c:pt idx="0">
                  <c:v>199.83799999999999</c:v>
                </c:pt>
                <c:pt idx="1">
                  <c:v>231.197</c:v>
                </c:pt>
                <c:pt idx="2">
                  <c:v>218.10400000000001</c:v>
                </c:pt>
                <c:pt idx="3">
                  <c:v>220.215</c:v>
                </c:pt>
                <c:pt idx="4">
                  <c:v>215.65</c:v>
                </c:pt>
                <c:pt idx="5">
                  <c:v>229.73699999999999</c:v>
                </c:pt>
                <c:pt idx="6">
                  <c:v>227.83500000000001</c:v>
                </c:pt>
                <c:pt idx="7">
                  <c:v>215.392</c:v>
                </c:pt>
                <c:pt idx="8">
                  <c:v>213.77099999999999</c:v>
                </c:pt>
                <c:pt idx="9">
                  <c:v>226.43100000000001</c:v>
                </c:pt>
                <c:pt idx="10">
                  <c:v>219.47499999999999</c:v>
                </c:pt>
                <c:pt idx="11">
                  <c:v>220.18</c:v>
                </c:pt>
                <c:pt idx="12">
                  <c:v>237.65</c:v>
                </c:pt>
                <c:pt idx="13">
                  <c:v>227.518</c:v>
                </c:pt>
                <c:pt idx="14">
                  <c:v>233.74600000000001</c:v>
                </c:pt>
                <c:pt idx="15">
                  <c:v>235.84399999999999</c:v>
                </c:pt>
                <c:pt idx="16">
                  <c:v>230.50399999999999</c:v>
                </c:pt>
                <c:pt idx="17">
                  <c:v>223.73400000000001</c:v>
                </c:pt>
                <c:pt idx="18">
                  <c:v>240.45599999999999</c:v>
                </c:pt>
                <c:pt idx="19">
                  <c:v>240.416</c:v>
                </c:pt>
                <c:pt idx="20">
                  <c:v>283.27</c:v>
                </c:pt>
                <c:pt idx="21">
                  <c:v>259.54000000000002</c:v>
                </c:pt>
                <c:pt idx="22">
                  <c:v>272.61599999999999</c:v>
                </c:pt>
                <c:pt idx="23">
                  <c:v>247.565</c:v>
                </c:pt>
                <c:pt idx="24">
                  <c:v>324.47899999999998</c:v>
                </c:pt>
                <c:pt idx="25">
                  <c:v>336.57100000000003</c:v>
                </c:pt>
                <c:pt idx="26">
                  <c:v>459.54899999999998</c:v>
                </c:pt>
                <c:pt idx="27">
                  <c:v>290.39800000000002</c:v>
                </c:pt>
                <c:pt idx="28">
                  <c:v>323.24099999999999</c:v>
                </c:pt>
                <c:pt idx="29">
                  <c:v>246.46199999999999</c:v>
                </c:pt>
                <c:pt idx="30">
                  <c:v>251.578</c:v>
                </c:pt>
                <c:pt idx="31">
                  <c:v>254.773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F64-411F-B008-2423344655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12761920"/>
        <c:axId val="2112762880"/>
      </c:lineChart>
      <c:catAx>
        <c:axId val="2112761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12762880"/>
        <c:crosses val="autoZero"/>
        <c:auto val="1"/>
        <c:lblAlgn val="ctr"/>
        <c:lblOffset val="100"/>
        <c:noMultiLvlLbl val="0"/>
      </c:catAx>
      <c:valAx>
        <c:axId val="2112762880"/>
        <c:scaling>
          <c:orientation val="minMax"/>
          <c:min val="2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127619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28575" cap="flat" cmpd="sng" algn="ctr">
      <a:solidFill>
        <a:schemeClr val="accent1"/>
      </a:solidFill>
      <a:prstDash val="solid"/>
      <a:round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IE" b="1"/>
              <a:t>VOLUME OF EXTERNAL</a:t>
            </a:r>
            <a:r>
              <a:rPr lang="en-IE" b="1" baseline="0"/>
              <a:t> TRADE</a:t>
            </a:r>
          </a:p>
          <a:p>
            <a:pPr>
              <a:defRPr/>
            </a:pPr>
            <a:r>
              <a:rPr lang="en-IE" b="1" baseline="0"/>
              <a:t>Jan 2023-Sept 2024 (sa)</a:t>
            </a:r>
          </a:p>
          <a:p>
            <a:pPr>
              <a:defRPr/>
            </a:pPr>
            <a:r>
              <a:rPr lang="en-IE" b="1" baseline="0"/>
              <a:t>2021-100</a:t>
            </a:r>
            <a:endParaRPr lang="en-IE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Pivoted!$A$14</c:f>
              <c:strCache>
                <c:ptCount val="1"/>
                <c:pt idx="0">
                  <c:v>Imports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Pivoted!$B$13:$AH$13</c:f>
              <c:strCache>
                <c:ptCount val="33"/>
                <c:pt idx="0">
                  <c:v>Jan-23</c:v>
                </c:pt>
                <c:pt idx="1">
                  <c:v>Feb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</c:v>
                </c:pt>
                <c:pt idx="8">
                  <c:v>Sept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Jan-24</c:v>
                </c:pt>
                <c:pt idx="13">
                  <c:v>Feb</c:v>
                </c:pt>
                <c:pt idx="14">
                  <c:v>March</c:v>
                </c:pt>
                <c:pt idx="15">
                  <c:v>April</c:v>
                </c:pt>
                <c:pt idx="16">
                  <c:v>May</c:v>
                </c:pt>
                <c:pt idx="17">
                  <c:v>June</c:v>
                </c:pt>
                <c:pt idx="18">
                  <c:v>July</c:v>
                </c:pt>
                <c:pt idx="19">
                  <c:v>Aug</c:v>
                </c:pt>
                <c:pt idx="20">
                  <c:v>Sept</c:v>
                </c:pt>
                <c:pt idx="21">
                  <c:v>Oct</c:v>
                </c:pt>
                <c:pt idx="22">
                  <c:v>Nov</c:v>
                </c:pt>
                <c:pt idx="23">
                  <c:v>Dec</c:v>
                </c:pt>
                <c:pt idx="24">
                  <c:v>Jan-25</c:v>
                </c:pt>
                <c:pt idx="25">
                  <c:v>Feb</c:v>
                </c:pt>
                <c:pt idx="26">
                  <c:v>March</c:v>
                </c:pt>
                <c:pt idx="27">
                  <c:v>April</c:v>
                </c:pt>
                <c:pt idx="28">
                  <c:v>May</c:v>
                </c:pt>
                <c:pt idx="29">
                  <c:v>June</c:v>
                </c:pt>
                <c:pt idx="30">
                  <c:v>July</c:v>
                </c:pt>
                <c:pt idx="31">
                  <c:v>August</c:v>
                </c:pt>
                <c:pt idx="32">
                  <c:v>Sept</c:v>
                </c:pt>
              </c:strCache>
            </c:strRef>
          </c:cat>
          <c:val>
            <c:numRef>
              <c:f>Pivoted!$B$14:$AH$14</c:f>
              <c:numCache>
                <c:formatCode>General</c:formatCode>
                <c:ptCount val="33"/>
                <c:pt idx="0">
                  <c:v>276.08999999999997</c:v>
                </c:pt>
                <c:pt idx="1">
                  <c:v>277.78300000000002</c:v>
                </c:pt>
                <c:pt idx="2">
                  <c:v>263.81099999999998</c:v>
                </c:pt>
                <c:pt idx="3">
                  <c:v>264.05399999999997</c:v>
                </c:pt>
                <c:pt idx="4">
                  <c:v>270.61799999999999</c:v>
                </c:pt>
                <c:pt idx="5">
                  <c:v>273.28899999999999</c:v>
                </c:pt>
                <c:pt idx="6">
                  <c:v>267.11799999999999</c:v>
                </c:pt>
                <c:pt idx="7">
                  <c:v>255.79400000000001</c:v>
                </c:pt>
                <c:pt idx="8">
                  <c:v>263.78300000000002</c:v>
                </c:pt>
                <c:pt idx="9">
                  <c:v>246.351</c:v>
                </c:pt>
                <c:pt idx="10">
                  <c:v>319.286</c:v>
                </c:pt>
                <c:pt idx="11">
                  <c:v>263.13600000000002</c:v>
                </c:pt>
                <c:pt idx="12">
                  <c:v>238.14400000000001</c:v>
                </c:pt>
                <c:pt idx="13">
                  <c:v>243.98500000000001</c:v>
                </c:pt>
                <c:pt idx="14">
                  <c:v>260.51799999999997</c:v>
                </c:pt>
                <c:pt idx="15">
                  <c:v>245.298</c:v>
                </c:pt>
                <c:pt idx="16">
                  <c:v>229.63200000000001</c:v>
                </c:pt>
                <c:pt idx="17">
                  <c:v>246.869</c:v>
                </c:pt>
                <c:pt idx="18">
                  <c:v>278.27800000000002</c:v>
                </c:pt>
                <c:pt idx="19">
                  <c:v>260.86399999999998</c:v>
                </c:pt>
                <c:pt idx="20">
                  <c:v>250.62200000000001</c:v>
                </c:pt>
                <c:pt idx="21">
                  <c:v>248.714</c:v>
                </c:pt>
                <c:pt idx="22">
                  <c:v>261.67399999999998</c:v>
                </c:pt>
                <c:pt idx="23">
                  <c:v>248.96100000000001</c:v>
                </c:pt>
                <c:pt idx="24">
                  <c:v>268.64299999999997</c:v>
                </c:pt>
                <c:pt idx="25">
                  <c:v>287.09199999999998</c:v>
                </c:pt>
                <c:pt idx="26">
                  <c:v>281.93599999999998</c:v>
                </c:pt>
                <c:pt idx="27">
                  <c:v>257.42399999999998</c:v>
                </c:pt>
                <c:pt idx="28">
                  <c:v>256.22199999999998</c:v>
                </c:pt>
                <c:pt idx="29">
                  <c:v>269.697</c:v>
                </c:pt>
                <c:pt idx="30">
                  <c:v>278.11099999999999</c:v>
                </c:pt>
                <c:pt idx="31">
                  <c:v>284.99200000000002</c:v>
                </c:pt>
                <c:pt idx="32">
                  <c:v>270.08300000000003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A29-4512-93FD-3C3DD5020959}"/>
            </c:ext>
          </c:extLst>
        </c:ser>
        <c:ser>
          <c:idx val="1"/>
          <c:order val="1"/>
          <c:tx>
            <c:strRef>
              <c:f>Pivoted!$A$15</c:f>
              <c:strCache>
                <c:ptCount val="1"/>
                <c:pt idx="0">
                  <c:v>Exports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Pivoted!$B$13:$AH$13</c:f>
              <c:strCache>
                <c:ptCount val="33"/>
                <c:pt idx="0">
                  <c:v>Jan-23</c:v>
                </c:pt>
                <c:pt idx="1">
                  <c:v>Feb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</c:v>
                </c:pt>
                <c:pt idx="8">
                  <c:v>Sept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Jan-24</c:v>
                </c:pt>
                <c:pt idx="13">
                  <c:v>Feb</c:v>
                </c:pt>
                <c:pt idx="14">
                  <c:v>March</c:v>
                </c:pt>
                <c:pt idx="15">
                  <c:v>April</c:v>
                </c:pt>
                <c:pt idx="16">
                  <c:v>May</c:v>
                </c:pt>
                <c:pt idx="17">
                  <c:v>June</c:v>
                </c:pt>
                <c:pt idx="18">
                  <c:v>July</c:v>
                </c:pt>
                <c:pt idx="19">
                  <c:v>Aug</c:v>
                </c:pt>
                <c:pt idx="20">
                  <c:v>Sept</c:v>
                </c:pt>
                <c:pt idx="21">
                  <c:v>Oct</c:v>
                </c:pt>
                <c:pt idx="22">
                  <c:v>Nov</c:v>
                </c:pt>
                <c:pt idx="23">
                  <c:v>Dec</c:v>
                </c:pt>
                <c:pt idx="24">
                  <c:v>Jan-25</c:v>
                </c:pt>
                <c:pt idx="25">
                  <c:v>Feb</c:v>
                </c:pt>
                <c:pt idx="26">
                  <c:v>March</c:v>
                </c:pt>
                <c:pt idx="27">
                  <c:v>April</c:v>
                </c:pt>
                <c:pt idx="28">
                  <c:v>May</c:v>
                </c:pt>
                <c:pt idx="29">
                  <c:v>June</c:v>
                </c:pt>
                <c:pt idx="30">
                  <c:v>July</c:v>
                </c:pt>
                <c:pt idx="31">
                  <c:v>August</c:v>
                </c:pt>
                <c:pt idx="32">
                  <c:v>Sept</c:v>
                </c:pt>
              </c:strCache>
            </c:strRef>
          </c:cat>
          <c:val>
            <c:numRef>
              <c:f>Pivoted!$B$15:$AH$15</c:f>
              <c:numCache>
                <c:formatCode>General</c:formatCode>
                <c:ptCount val="33"/>
                <c:pt idx="0">
                  <c:v>199.83799999999999</c:v>
                </c:pt>
                <c:pt idx="1">
                  <c:v>231.197</c:v>
                </c:pt>
                <c:pt idx="2">
                  <c:v>218.10400000000001</c:v>
                </c:pt>
                <c:pt idx="3">
                  <c:v>220.215</c:v>
                </c:pt>
                <c:pt idx="4">
                  <c:v>215.65</c:v>
                </c:pt>
                <c:pt idx="5">
                  <c:v>229.73699999999999</c:v>
                </c:pt>
                <c:pt idx="6">
                  <c:v>227.83500000000001</c:v>
                </c:pt>
                <c:pt idx="7">
                  <c:v>215.392</c:v>
                </c:pt>
                <c:pt idx="8">
                  <c:v>213.77099999999999</c:v>
                </c:pt>
                <c:pt idx="9">
                  <c:v>226.43100000000001</c:v>
                </c:pt>
                <c:pt idx="10">
                  <c:v>219.47499999999999</c:v>
                </c:pt>
                <c:pt idx="11">
                  <c:v>220.18</c:v>
                </c:pt>
                <c:pt idx="12">
                  <c:v>237.65</c:v>
                </c:pt>
                <c:pt idx="13">
                  <c:v>227.518</c:v>
                </c:pt>
                <c:pt idx="14">
                  <c:v>233.74600000000001</c:v>
                </c:pt>
                <c:pt idx="15">
                  <c:v>235.84399999999999</c:v>
                </c:pt>
                <c:pt idx="16">
                  <c:v>230.50399999999999</c:v>
                </c:pt>
                <c:pt idx="17">
                  <c:v>223.73400000000001</c:v>
                </c:pt>
                <c:pt idx="18">
                  <c:v>240.45599999999999</c:v>
                </c:pt>
                <c:pt idx="19">
                  <c:v>240.416</c:v>
                </c:pt>
                <c:pt idx="20">
                  <c:v>283.27</c:v>
                </c:pt>
                <c:pt idx="21">
                  <c:v>259.54000000000002</c:v>
                </c:pt>
                <c:pt idx="22">
                  <c:v>272.61599999999999</c:v>
                </c:pt>
                <c:pt idx="23">
                  <c:v>247.565</c:v>
                </c:pt>
                <c:pt idx="24">
                  <c:v>324.47899999999998</c:v>
                </c:pt>
                <c:pt idx="25">
                  <c:v>336.57100000000003</c:v>
                </c:pt>
                <c:pt idx="26">
                  <c:v>459.54899999999998</c:v>
                </c:pt>
                <c:pt idx="27">
                  <c:v>290.39800000000002</c:v>
                </c:pt>
                <c:pt idx="28">
                  <c:v>323.24099999999999</c:v>
                </c:pt>
                <c:pt idx="29">
                  <c:v>246.46199999999999</c:v>
                </c:pt>
                <c:pt idx="30">
                  <c:v>251.578</c:v>
                </c:pt>
                <c:pt idx="31">
                  <c:v>254.773</c:v>
                </c:pt>
                <c:pt idx="32">
                  <c:v>383.762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A29-4512-93FD-3C3DD50209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2589407"/>
        <c:axId val="562591807"/>
      </c:lineChart>
      <c:catAx>
        <c:axId val="5625894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2591807"/>
        <c:crosses val="autoZero"/>
        <c:auto val="1"/>
        <c:lblAlgn val="ctr"/>
        <c:lblOffset val="100"/>
        <c:noMultiLvlLbl val="0"/>
      </c:catAx>
      <c:valAx>
        <c:axId val="562591807"/>
        <c:scaling>
          <c:orientation val="minMax"/>
          <c:max val="450"/>
          <c:min val="2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258940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28575" cap="flat" cmpd="sng" algn="ctr">
      <a:solidFill>
        <a:schemeClr val="accent1"/>
      </a:solidFill>
      <a:prstDash val="solid"/>
      <a:round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3971925" cy="1381125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3971925" cy="1381125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304800</xdr:colOff>
      <xdr:row>29</xdr:row>
      <xdr:rowOff>133350</xdr:rowOff>
    </xdr:from>
    <xdr:to>
      <xdr:col>26</xdr:col>
      <xdr:colOff>0</xdr:colOff>
      <xdr:row>44</xdr:row>
      <xdr:rowOff>133350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24C61000-7515-273E-62C6-3B2091E4A31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26</xdr:col>
      <xdr:colOff>601980</xdr:colOff>
      <xdr:row>28</xdr:row>
      <xdr:rowOff>125730</xdr:rowOff>
    </xdr:from>
    <xdr:to>
      <xdr:col>34</xdr:col>
      <xdr:colOff>297180</xdr:colOff>
      <xdr:row>43</xdr:row>
      <xdr:rowOff>125730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7F7E7661-5C3F-51F9-74CB-FB3D5638274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Jim" refreshedDate="45984.35288622685" createdVersion="5" refreshedVersion="8" minRefreshableVersion="3" recordCount="54" xr:uid="{00000000-000A-0000-FFFF-FFFF00000000}">
  <cacheSource type="worksheet">
    <worksheetSource ref="A1:E55" sheet="Unpivoted"/>
  </cacheSource>
  <cacheFields count="5">
    <cacheField name="Statistic Label" numFmtId="0">
      <sharedItems count="2">
        <s v="Trade Volume Index for Imports (Seasonally Adjusted)"/>
        <s v="Trade Volume Index for Exports (Seasonally Adjusted)"/>
      </sharedItems>
    </cacheField>
    <cacheField name="Month" numFmtId="0">
      <sharedItems count="27">
        <s v="2023 January"/>
        <s v="2023 February"/>
        <s v="2023 March"/>
        <s v="2023 April"/>
        <s v="2023 May"/>
        <s v="2023 June"/>
        <s v="2023 July"/>
        <s v="2023 August"/>
        <s v="2023 September"/>
        <s v="2023 October"/>
        <s v="2023 November"/>
        <s v="2023 December"/>
        <s v="2024 January"/>
        <s v="2024 February"/>
        <s v="2024 March"/>
        <s v="2024 April"/>
        <s v="2024 May"/>
        <s v="2024 June"/>
        <s v="2024 July"/>
        <s v="2024 August"/>
        <s v="2024 September"/>
        <s v="2024 October"/>
        <s v="2024 November"/>
        <s v="2024 December"/>
        <s v="2025 January"/>
        <s v="2025 February"/>
        <s v="2025 March"/>
      </sharedItems>
    </cacheField>
    <cacheField name="State" numFmtId="0">
      <sharedItems count="1">
        <s v="State"/>
      </sharedItems>
    </cacheField>
    <cacheField name="UNIT" numFmtId="0">
      <sharedItems/>
    </cacheField>
    <cacheField name="VALUE" numFmtId="0">
      <sharedItems containsSemiMixedTypes="0" containsString="0" containsNumber="1" minValue="199.83799999999999" maxValue="445.0830000000000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4">
  <r>
    <x v="0"/>
    <x v="0"/>
    <x v="0"/>
    <s v="Base 2010=100"/>
    <n v="276.08999999999997"/>
  </r>
  <r>
    <x v="0"/>
    <x v="1"/>
    <x v="0"/>
    <s v="Base 2010=100"/>
    <n v="277.78300000000002"/>
  </r>
  <r>
    <x v="0"/>
    <x v="2"/>
    <x v="0"/>
    <s v="Base 2010=100"/>
    <n v="263.81099999999998"/>
  </r>
  <r>
    <x v="0"/>
    <x v="3"/>
    <x v="0"/>
    <s v="Base 2010=100"/>
    <n v="264.05399999999997"/>
  </r>
  <r>
    <x v="0"/>
    <x v="4"/>
    <x v="0"/>
    <s v="Base 2010=100"/>
    <n v="270.61799999999999"/>
  </r>
  <r>
    <x v="0"/>
    <x v="5"/>
    <x v="0"/>
    <s v="Base 2010=100"/>
    <n v="273.28899999999999"/>
  </r>
  <r>
    <x v="0"/>
    <x v="6"/>
    <x v="0"/>
    <s v="Base 2010=100"/>
    <n v="267.11799999999999"/>
  </r>
  <r>
    <x v="0"/>
    <x v="7"/>
    <x v="0"/>
    <s v="Base 2010=100"/>
    <n v="255.79400000000001"/>
  </r>
  <r>
    <x v="0"/>
    <x v="8"/>
    <x v="0"/>
    <s v="Base 2010=100"/>
    <n v="263.78300000000002"/>
  </r>
  <r>
    <x v="0"/>
    <x v="9"/>
    <x v="0"/>
    <s v="Base 2010=100"/>
    <n v="246.351"/>
  </r>
  <r>
    <x v="0"/>
    <x v="10"/>
    <x v="0"/>
    <s v="Base 2010=100"/>
    <n v="319.286"/>
  </r>
  <r>
    <x v="0"/>
    <x v="11"/>
    <x v="0"/>
    <s v="Base 2010=100"/>
    <n v="263.13600000000002"/>
  </r>
  <r>
    <x v="0"/>
    <x v="12"/>
    <x v="0"/>
    <s v="Base 2010=100"/>
    <n v="238.14400000000001"/>
  </r>
  <r>
    <x v="0"/>
    <x v="13"/>
    <x v="0"/>
    <s v="Base 2010=100"/>
    <n v="243.98500000000001"/>
  </r>
  <r>
    <x v="0"/>
    <x v="14"/>
    <x v="0"/>
    <s v="Base 2010=100"/>
    <n v="260.51799999999997"/>
  </r>
  <r>
    <x v="0"/>
    <x v="15"/>
    <x v="0"/>
    <s v="Base 2010=100"/>
    <n v="245.298"/>
  </r>
  <r>
    <x v="0"/>
    <x v="16"/>
    <x v="0"/>
    <s v="Base 2010=100"/>
    <n v="229.63200000000001"/>
  </r>
  <r>
    <x v="0"/>
    <x v="17"/>
    <x v="0"/>
    <s v="Base 2010=100"/>
    <n v="246.869"/>
  </r>
  <r>
    <x v="0"/>
    <x v="18"/>
    <x v="0"/>
    <s v="Base 2010=100"/>
    <n v="278.27800000000002"/>
  </r>
  <r>
    <x v="0"/>
    <x v="19"/>
    <x v="0"/>
    <s v="Base 2010=100"/>
    <n v="260.86399999999998"/>
  </r>
  <r>
    <x v="0"/>
    <x v="20"/>
    <x v="0"/>
    <s v="Base 2010=100"/>
    <n v="250.62200000000001"/>
  </r>
  <r>
    <x v="0"/>
    <x v="21"/>
    <x v="0"/>
    <s v="Base 2010=100"/>
    <n v="247.89500000000001"/>
  </r>
  <r>
    <x v="0"/>
    <x v="22"/>
    <x v="0"/>
    <s v="Base 2010=100"/>
    <n v="265.59199999999998"/>
  </r>
  <r>
    <x v="0"/>
    <x v="23"/>
    <x v="0"/>
    <s v="Base 2010=100"/>
    <n v="251.44900000000001"/>
  </r>
  <r>
    <x v="0"/>
    <x v="24"/>
    <x v="0"/>
    <s v="Base 2010=100"/>
    <n v="265.923"/>
  </r>
  <r>
    <x v="0"/>
    <x v="25"/>
    <x v="0"/>
    <s v="Base 2010=100"/>
    <n v="301.73700000000002"/>
  </r>
  <r>
    <x v="0"/>
    <x v="26"/>
    <x v="0"/>
    <s v="Base 2010=100"/>
    <n v="279.39800000000002"/>
  </r>
  <r>
    <x v="1"/>
    <x v="0"/>
    <x v="0"/>
    <s v="Base 2010=100"/>
    <n v="199.83799999999999"/>
  </r>
  <r>
    <x v="1"/>
    <x v="1"/>
    <x v="0"/>
    <s v="Base 2010=100"/>
    <n v="231.197"/>
  </r>
  <r>
    <x v="1"/>
    <x v="2"/>
    <x v="0"/>
    <s v="Base 2010=100"/>
    <n v="218.10400000000001"/>
  </r>
  <r>
    <x v="1"/>
    <x v="3"/>
    <x v="0"/>
    <s v="Base 2010=100"/>
    <n v="220.215"/>
  </r>
  <r>
    <x v="1"/>
    <x v="4"/>
    <x v="0"/>
    <s v="Base 2010=100"/>
    <n v="215.65"/>
  </r>
  <r>
    <x v="1"/>
    <x v="5"/>
    <x v="0"/>
    <s v="Base 2010=100"/>
    <n v="229.73699999999999"/>
  </r>
  <r>
    <x v="1"/>
    <x v="6"/>
    <x v="0"/>
    <s v="Base 2010=100"/>
    <n v="227.83500000000001"/>
  </r>
  <r>
    <x v="1"/>
    <x v="7"/>
    <x v="0"/>
    <s v="Base 2010=100"/>
    <n v="215.392"/>
  </r>
  <r>
    <x v="1"/>
    <x v="8"/>
    <x v="0"/>
    <s v="Base 2010=100"/>
    <n v="213.77099999999999"/>
  </r>
  <r>
    <x v="1"/>
    <x v="9"/>
    <x v="0"/>
    <s v="Base 2010=100"/>
    <n v="226.43100000000001"/>
  </r>
  <r>
    <x v="1"/>
    <x v="10"/>
    <x v="0"/>
    <s v="Base 2010=100"/>
    <n v="219.47499999999999"/>
  </r>
  <r>
    <x v="1"/>
    <x v="11"/>
    <x v="0"/>
    <s v="Base 2010=100"/>
    <n v="220.18"/>
  </r>
  <r>
    <x v="1"/>
    <x v="12"/>
    <x v="0"/>
    <s v="Base 2010=100"/>
    <n v="237.65"/>
  </r>
  <r>
    <x v="1"/>
    <x v="13"/>
    <x v="0"/>
    <s v="Base 2010=100"/>
    <n v="227.518"/>
  </r>
  <r>
    <x v="1"/>
    <x v="14"/>
    <x v="0"/>
    <s v="Base 2010=100"/>
    <n v="233.74600000000001"/>
  </r>
  <r>
    <x v="1"/>
    <x v="15"/>
    <x v="0"/>
    <s v="Base 2010=100"/>
    <n v="235.84399999999999"/>
  </r>
  <r>
    <x v="1"/>
    <x v="16"/>
    <x v="0"/>
    <s v="Base 2010=100"/>
    <n v="230.50399999999999"/>
  </r>
  <r>
    <x v="1"/>
    <x v="17"/>
    <x v="0"/>
    <s v="Base 2010=100"/>
    <n v="223.73400000000001"/>
  </r>
  <r>
    <x v="1"/>
    <x v="18"/>
    <x v="0"/>
    <s v="Base 2010=100"/>
    <n v="240.45599999999999"/>
  </r>
  <r>
    <x v="1"/>
    <x v="19"/>
    <x v="0"/>
    <s v="Base 2010=100"/>
    <n v="240.416"/>
  </r>
  <r>
    <x v="1"/>
    <x v="20"/>
    <x v="0"/>
    <s v="Base 2010=100"/>
    <n v="283.27"/>
  </r>
  <r>
    <x v="1"/>
    <x v="21"/>
    <x v="0"/>
    <s v="Base 2010=100"/>
    <n v="259.73599999999999"/>
  </r>
  <r>
    <x v="1"/>
    <x v="22"/>
    <x v="0"/>
    <s v="Base 2010=100"/>
    <n v="271.93"/>
  </r>
  <r>
    <x v="1"/>
    <x v="23"/>
    <x v="0"/>
    <s v="Base 2010=100"/>
    <n v="249.18799999999999"/>
  </r>
  <r>
    <x v="1"/>
    <x v="24"/>
    <x v="0"/>
    <s v="Base 2010=100"/>
    <n v="333.09899999999999"/>
  </r>
  <r>
    <x v="1"/>
    <x v="25"/>
    <x v="0"/>
    <s v="Base 2010=100"/>
    <n v="365.37400000000002"/>
  </r>
  <r>
    <x v="1"/>
    <x v="26"/>
    <x v="0"/>
    <s v="Base 2010=100"/>
    <n v="445.0830000000000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Pivoted" cacheId="6" applyNumberFormats="0" applyBorderFormats="0" applyFontFormats="0" applyPatternFormats="0" applyAlignmentFormats="0" applyWidthHeightFormats="0" dataCaption="Values" missingCaption="" updatedVersion="8" rowGrandTotals="0" colGrandTotals="0">
  <location ref="A1:AB6" firstHeaderRow="1" firstDataRow="2" firstDataCol="1"/>
  <pivotFields count="5">
    <pivotField name="Statistic Label" axis="axisRow" showAll="0" defaultSubtotal="0">
      <items count="2">
        <item x="0"/>
        <item x="1"/>
      </items>
    </pivotField>
    <pivotField name="Month" axis="axisCol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State" axis="axisRow" showAll="0" defaultSubtotal="0">
      <items count="1">
        <item x="0"/>
      </items>
    </pivotField>
    <pivotField name="UNIT" defaultSubtotal="0"/>
    <pivotField name="VALUE" dataField="1" defaultSubtotal="0"/>
  </pivotFields>
  <rowFields count="2">
    <field x="0"/>
    <field x="2"/>
  </rowFields>
  <rowItems count="4">
    <i>
      <x/>
    </i>
    <i r="1">
      <x/>
    </i>
    <i>
      <x v="1"/>
    </i>
    <i r="1">
      <x/>
    </i>
  </rowItems>
  <colFields count="1">
    <field x="1"/>
  </colFields>
  <colItems count="2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</colItems>
  <dataFields count="1">
    <dataField name="VALUE" fld="4" baseField="0" baseItem="0"/>
  </dataFields>
  <pivotTableStyleInfo name="PivotStyleLight16" showRowHeaders="1" showColHeaders="1" showRowStripes="0" showColStripes="0" showLastColumn="0"/>
  <extLs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Unpivoted" displayName="Unpivoted" ref="A1:E55" totalsRowShown="0">
  <autoFilter ref="A1:E55" xr:uid="{00000000-0009-0000-0100-000001000000}"/>
  <tableColumns count="5">
    <tableColumn id="1" xr3:uid="{00000000-0010-0000-0000-000001000000}" name="Statistic Label"/>
    <tableColumn id="2" xr3:uid="{00000000-0010-0000-0000-000002000000}" name="Month"/>
    <tableColumn id="3" xr3:uid="{00000000-0010-0000-0000-000003000000}" name="State"/>
    <tableColumn id="4" xr3:uid="{00000000-0010-0000-0000-000004000000}" name="UNIT"/>
    <tableColumn id="5" xr3:uid="{00000000-0010-0000-0000-000005000000}" name="VALUE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https://www.cso.ie/" TargetMode="External"/><Relationship Id="rId1" Type="http://schemas.openxmlformats.org/officeDocument/2006/relationships/hyperlink" Target="https://ws.cso.ie/public/api.restful/PxStat.Data.Cube_API.ReadDataset/TSM02/XLSX/2007/en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8:B39"/>
  <sheetViews>
    <sheetView workbookViewId="0"/>
  </sheetViews>
  <sheetFormatPr defaultRowHeight="14.4" x14ac:dyDescent="0.3"/>
  <cols>
    <col min="1" max="1" width="20.6640625" customWidth="1"/>
    <col min="2" max="2" width="100.6640625" customWidth="1"/>
  </cols>
  <sheetData>
    <row r="8" spans="1:2" ht="17.399999999999999" x14ac:dyDescent="0.35">
      <c r="A8" s="1" t="s">
        <v>0</v>
      </c>
      <c r="B8" s="2"/>
    </row>
    <row r="9" spans="1:2" x14ac:dyDescent="0.3">
      <c r="A9" s="3" t="s">
        <v>1</v>
      </c>
      <c r="B9" t="s">
        <v>2</v>
      </c>
    </row>
    <row r="10" spans="1:2" x14ac:dyDescent="0.3">
      <c r="A10" s="3" t="s">
        <v>3</v>
      </c>
      <c r="B10" t="s">
        <v>4</v>
      </c>
    </row>
    <row r="11" spans="1:2" x14ac:dyDescent="0.3">
      <c r="A11" s="3" t="s">
        <v>5</v>
      </c>
      <c r="B11" t="s">
        <v>6</v>
      </c>
    </row>
    <row r="12" spans="1:2" x14ac:dyDescent="0.3">
      <c r="A12" s="3" t="s">
        <v>7</v>
      </c>
      <c r="B12" t="s">
        <v>8</v>
      </c>
    </row>
    <row r="13" spans="1:2" ht="28.8" x14ac:dyDescent="0.3">
      <c r="A13" s="3" t="s">
        <v>9</v>
      </c>
      <c r="B13" s="4" t="s">
        <v>10</v>
      </c>
    </row>
    <row r="14" spans="1:2" x14ac:dyDescent="0.3">
      <c r="A14" s="3" t="s">
        <v>11</v>
      </c>
      <c r="B14" s="5" t="s">
        <v>12</v>
      </c>
    </row>
    <row r="16" spans="1:2" ht="17.399999999999999" x14ac:dyDescent="0.35">
      <c r="A16" s="1" t="s">
        <v>13</v>
      </c>
      <c r="B16" s="2"/>
    </row>
    <row r="17" spans="1:2" x14ac:dyDescent="0.3">
      <c r="A17" s="3" t="s">
        <v>1</v>
      </c>
      <c r="B17" t="s">
        <v>14</v>
      </c>
    </row>
    <row r="18" spans="1:2" x14ac:dyDescent="0.3">
      <c r="A18" s="3" t="s">
        <v>3</v>
      </c>
      <c r="B18" t="s">
        <v>15</v>
      </c>
    </row>
    <row r="20" spans="1:2" ht="17.399999999999999" x14ac:dyDescent="0.35">
      <c r="A20" s="1" t="s">
        <v>16</v>
      </c>
      <c r="B20" s="2"/>
    </row>
    <row r="21" spans="1:2" x14ac:dyDescent="0.3">
      <c r="A21" s="3" t="s">
        <v>3</v>
      </c>
      <c r="B21" t="s">
        <v>17</v>
      </c>
    </row>
    <row r="22" spans="1:2" x14ac:dyDescent="0.3">
      <c r="A22" s="3" t="s">
        <v>18</v>
      </c>
      <c r="B22" t="s">
        <v>19</v>
      </c>
    </row>
    <row r="23" spans="1:2" x14ac:dyDescent="0.3">
      <c r="A23" s="3" t="s">
        <v>20</v>
      </c>
      <c r="B23" t="s">
        <v>21</v>
      </c>
    </row>
    <row r="25" spans="1:2" ht="17.399999999999999" x14ac:dyDescent="0.35">
      <c r="A25" s="1" t="s">
        <v>22</v>
      </c>
      <c r="B25" s="2"/>
    </row>
    <row r="26" spans="1:2" x14ac:dyDescent="0.3">
      <c r="A26" s="3" t="s">
        <v>1</v>
      </c>
      <c r="B26" t="s">
        <v>23</v>
      </c>
    </row>
    <row r="27" spans="1:2" x14ac:dyDescent="0.3">
      <c r="A27" s="3" t="s">
        <v>3</v>
      </c>
      <c r="B27" t="s">
        <v>24</v>
      </c>
    </row>
    <row r="28" spans="1:2" x14ac:dyDescent="0.3">
      <c r="A28" s="3" t="s">
        <v>11</v>
      </c>
      <c r="B28" s="5" t="s">
        <v>25</v>
      </c>
    </row>
    <row r="30" spans="1:2" ht="17.399999999999999" x14ac:dyDescent="0.35">
      <c r="A30" s="1" t="s">
        <v>26</v>
      </c>
      <c r="B30" s="2"/>
    </row>
    <row r="31" spans="1:2" x14ac:dyDescent="0.3">
      <c r="A31" s="3" t="s">
        <v>27</v>
      </c>
      <c r="B31" t="s">
        <v>28</v>
      </c>
    </row>
    <row r="32" spans="1:2" x14ac:dyDescent="0.3">
      <c r="A32" s="3" t="s">
        <v>29</v>
      </c>
      <c r="B32" t="s">
        <v>30</v>
      </c>
    </row>
    <row r="33" spans="1:2" x14ac:dyDescent="0.3">
      <c r="A33" s="3" t="s">
        <v>31</v>
      </c>
      <c r="B33" t="s">
        <v>30</v>
      </c>
    </row>
    <row r="34" spans="1:2" x14ac:dyDescent="0.3">
      <c r="A34" s="3" t="s">
        <v>32</v>
      </c>
      <c r="B34" t="s">
        <v>30</v>
      </c>
    </row>
    <row r="35" spans="1:2" x14ac:dyDescent="0.3">
      <c r="A35" s="3" t="s">
        <v>33</v>
      </c>
      <c r="B35" t="s">
        <v>30</v>
      </c>
    </row>
    <row r="37" spans="1:2" ht="17.399999999999999" x14ac:dyDescent="0.35">
      <c r="A37" s="1" t="s">
        <v>34</v>
      </c>
      <c r="B37" s="2"/>
    </row>
    <row r="38" spans="1:2" x14ac:dyDescent="0.3">
      <c r="A38" s="3" t="s">
        <v>35</v>
      </c>
      <c r="B38" t="s">
        <v>36</v>
      </c>
    </row>
    <row r="39" spans="1:2" x14ac:dyDescent="0.3">
      <c r="A39" s="3" t="s">
        <v>37</v>
      </c>
      <c r="B39" t="s">
        <v>38</v>
      </c>
    </row>
  </sheetData>
  <hyperlinks>
    <hyperlink ref="B14" r:id="rId1" xr:uid="{00000000-0004-0000-0000-000000000000}"/>
    <hyperlink ref="B28" r:id="rId2" xr:uid="{00000000-0004-0000-0000-000001000000}"/>
  </hyperlinks>
  <pageMargins left="0.75" right="0.75" top="0.75" bottom="0.5" header="0.5" footer="0.75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55"/>
  <sheetViews>
    <sheetView workbookViewId="0"/>
  </sheetViews>
  <sheetFormatPr defaultRowHeight="14.4" x14ac:dyDescent="0.3"/>
  <cols>
    <col min="1" max="1" width="49.44140625" customWidth="1"/>
    <col min="2" max="2" width="15.44140625" customWidth="1"/>
    <col min="3" max="3" width="7.6640625" customWidth="1"/>
    <col min="4" max="4" width="14" customWidth="1"/>
    <col min="5" max="5" width="8.6640625" customWidth="1"/>
  </cols>
  <sheetData>
    <row r="1" spans="1:5" x14ac:dyDescent="0.3">
      <c r="A1" t="s">
        <v>39</v>
      </c>
      <c r="B1" t="s">
        <v>40</v>
      </c>
      <c r="C1" t="s">
        <v>41</v>
      </c>
      <c r="D1" t="s">
        <v>42</v>
      </c>
      <c r="E1" t="s">
        <v>43</v>
      </c>
    </row>
    <row r="2" spans="1:5" x14ac:dyDescent="0.3">
      <c r="A2" t="s">
        <v>44</v>
      </c>
      <c r="B2" t="s">
        <v>45</v>
      </c>
      <c r="C2" t="s">
        <v>41</v>
      </c>
      <c r="D2" t="s">
        <v>46</v>
      </c>
      <c r="E2">
        <v>276.08999999999997</v>
      </c>
    </row>
    <row r="3" spans="1:5" x14ac:dyDescent="0.3">
      <c r="A3" t="s">
        <v>44</v>
      </c>
      <c r="B3" t="s">
        <v>47</v>
      </c>
      <c r="C3" t="s">
        <v>41</v>
      </c>
      <c r="D3" t="s">
        <v>46</v>
      </c>
      <c r="E3">
        <v>277.78300000000002</v>
      </c>
    </row>
    <row r="4" spans="1:5" x14ac:dyDescent="0.3">
      <c r="A4" t="s">
        <v>44</v>
      </c>
      <c r="B4" t="s">
        <v>48</v>
      </c>
      <c r="C4" t="s">
        <v>41</v>
      </c>
      <c r="D4" t="s">
        <v>46</v>
      </c>
      <c r="E4">
        <v>263.81099999999998</v>
      </c>
    </row>
    <row r="5" spans="1:5" x14ac:dyDescent="0.3">
      <c r="A5" t="s">
        <v>44</v>
      </c>
      <c r="B5" t="s">
        <v>49</v>
      </c>
      <c r="C5" t="s">
        <v>41</v>
      </c>
      <c r="D5" t="s">
        <v>46</v>
      </c>
      <c r="E5">
        <v>264.05399999999997</v>
      </c>
    </row>
    <row r="6" spans="1:5" x14ac:dyDescent="0.3">
      <c r="A6" t="s">
        <v>44</v>
      </c>
      <c r="B6" t="s">
        <v>50</v>
      </c>
      <c r="C6" t="s">
        <v>41</v>
      </c>
      <c r="D6" t="s">
        <v>46</v>
      </c>
      <c r="E6">
        <v>270.61799999999999</v>
      </c>
    </row>
    <row r="7" spans="1:5" x14ac:dyDescent="0.3">
      <c r="A7" t="s">
        <v>44</v>
      </c>
      <c r="B7" t="s">
        <v>51</v>
      </c>
      <c r="C7" t="s">
        <v>41</v>
      </c>
      <c r="D7" t="s">
        <v>46</v>
      </c>
      <c r="E7">
        <v>273.28899999999999</v>
      </c>
    </row>
    <row r="8" spans="1:5" x14ac:dyDescent="0.3">
      <c r="A8" t="s">
        <v>44</v>
      </c>
      <c r="B8" t="s">
        <v>52</v>
      </c>
      <c r="C8" t="s">
        <v>41</v>
      </c>
      <c r="D8" t="s">
        <v>46</v>
      </c>
      <c r="E8">
        <v>267.11799999999999</v>
      </c>
    </row>
    <row r="9" spans="1:5" x14ac:dyDescent="0.3">
      <c r="A9" t="s">
        <v>44</v>
      </c>
      <c r="B9" t="s">
        <v>53</v>
      </c>
      <c r="C9" t="s">
        <v>41</v>
      </c>
      <c r="D9" t="s">
        <v>46</v>
      </c>
      <c r="E9">
        <v>255.79400000000001</v>
      </c>
    </row>
    <row r="10" spans="1:5" x14ac:dyDescent="0.3">
      <c r="A10" t="s">
        <v>44</v>
      </c>
      <c r="B10" t="s">
        <v>54</v>
      </c>
      <c r="C10" t="s">
        <v>41</v>
      </c>
      <c r="D10" t="s">
        <v>46</v>
      </c>
      <c r="E10">
        <v>263.78300000000002</v>
      </c>
    </row>
    <row r="11" spans="1:5" x14ac:dyDescent="0.3">
      <c r="A11" t="s">
        <v>44</v>
      </c>
      <c r="B11" t="s">
        <v>55</v>
      </c>
      <c r="C11" t="s">
        <v>41</v>
      </c>
      <c r="D11" t="s">
        <v>46</v>
      </c>
      <c r="E11">
        <v>246.351</v>
      </c>
    </row>
    <row r="12" spans="1:5" x14ac:dyDescent="0.3">
      <c r="A12" t="s">
        <v>44</v>
      </c>
      <c r="B12" t="s">
        <v>56</v>
      </c>
      <c r="C12" t="s">
        <v>41</v>
      </c>
      <c r="D12" t="s">
        <v>46</v>
      </c>
      <c r="E12">
        <v>319.286</v>
      </c>
    </row>
    <row r="13" spans="1:5" x14ac:dyDescent="0.3">
      <c r="A13" t="s">
        <v>44</v>
      </c>
      <c r="B13" t="s">
        <v>57</v>
      </c>
      <c r="C13" t="s">
        <v>41</v>
      </c>
      <c r="D13" t="s">
        <v>46</v>
      </c>
      <c r="E13">
        <v>263.13600000000002</v>
      </c>
    </row>
    <row r="14" spans="1:5" x14ac:dyDescent="0.3">
      <c r="A14" t="s">
        <v>44</v>
      </c>
      <c r="B14" t="s">
        <v>58</v>
      </c>
      <c r="C14" t="s">
        <v>41</v>
      </c>
      <c r="D14" t="s">
        <v>46</v>
      </c>
      <c r="E14">
        <v>238.14400000000001</v>
      </c>
    </row>
    <row r="15" spans="1:5" x14ac:dyDescent="0.3">
      <c r="A15" t="s">
        <v>44</v>
      </c>
      <c r="B15" t="s">
        <v>59</v>
      </c>
      <c r="C15" t="s">
        <v>41</v>
      </c>
      <c r="D15" t="s">
        <v>46</v>
      </c>
      <c r="E15">
        <v>243.98500000000001</v>
      </c>
    </row>
    <row r="16" spans="1:5" x14ac:dyDescent="0.3">
      <c r="A16" t="s">
        <v>44</v>
      </c>
      <c r="B16" t="s">
        <v>60</v>
      </c>
      <c r="C16" t="s">
        <v>41</v>
      </c>
      <c r="D16" t="s">
        <v>46</v>
      </c>
      <c r="E16">
        <v>260.51799999999997</v>
      </c>
    </row>
    <row r="17" spans="1:5" x14ac:dyDescent="0.3">
      <c r="A17" t="s">
        <v>44</v>
      </c>
      <c r="B17" t="s">
        <v>61</v>
      </c>
      <c r="C17" t="s">
        <v>41</v>
      </c>
      <c r="D17" t="s">
        <v>46</v>
      </c>
      <c r="E17">
        <v>245.298</v>
      </c>
    </row>
    <row r="18" spans="1:5" x14ac:dyDescent="0.3">
      <c r="A18" t="s">
        <v>44</v>
      </c>
      <c r="B18" t="s">
        <v>62</v>
      </c>
      <c r="C18" t="s">
        <v>41</v>
      </c>
      <c r="D18" t="s">
        <v>46</v>
      </c>
      <c r="E18">
        <v>229.63200000000001</v>
      </c>
    </row>
    <row r="19" spans="1:5" x14ac:dyDescent="0.3">
      <c r="A19" t="s">
        <v>44</v>
      </c>
      <c r="B19" t="s">
        <v>63</v>
      </c>
      <c r="C19" t="s">
        <v>41</v>
      </c>
      <c r="D19" t="s">
        <v>46</v>
      </c>
      <c r="E19">
        <v>246.869</v>
      </c>
    </row>
    <row r="20" spans="1:5" x14ac:dyDescent="0.3">
      <c r="A20" t="s">
        <v>44</v>
      </c>
      <c r="B20" t="s">
        <v>64</v>
      </c>
      <c r="C20" t="s">
        <v>41</v>
      </c>
      <c r="D20" t="s">
        <v>46</v>
      </c>
      <c r="E20">
        <v>278.27800000000002</v>
      </c>
    </row>
    <row r="21" spans="1:5" x14ac:dyDescent="0.3">
      <c r="A21" t="s">
        <v>44</v>
      </c>
      <c r="B21" t="s">
        <v>65</v>
      </c>
      <c r="C21" t="s">
        <v>41</v>
      </c>
      <c r="D21" t="s">
        <v>46</v>
      </c>
      <c r="E21">
        <v>260.86399999999998</v>
      </c>
    </row>
    <row r="22" spans="1:5" x14ac:dyDescent="0.3">
      <c r="A22" t="s">
        <v>44</v>
      </c>
      <c r="B22" t="s">
        <v>66</v>
      </c>
      <c r="C22" t="s">
        <v>41</v>
      </c>
      <c r="D22" t="s">
        <v>46</v>
      </c>
      <c r="E22">
        <v>250.62200000000001</v>
      </c>
    </row>
    <row r="23" spans="1:5" x14ac:dyDescent="0.3">
      <c r="A23" t="s">
        <v>44</v>
      </c>
      <c r="B23" t="s">
        <v>67</v>
      </c>
      <c r="C23" t="s">
        <v>41</v>
      </c>
      <c r="D23" t="s">
        <v>46</v>
      </c>
      <c r="E23">
        <v>247.89500000000001</v>
      </c>
    </row>
    <row r="24" spans="1:5" x14ac:dyDescent="0.3">
      <c r="A24" t="s">
        <v>44</v>
      </c>
      <c r="B24" t="s">
        <v>68</v>
      </c>
      <c r="C24" t="s">
        <v>41</v>
      </c>
      <c r="D24" t="s">
        <v>46</v>
      </c>
      <c r="E24">
        <v>265.59199999999998</v>
      </c>
    </row>
    <row r="25" spans="1:5" x14ac:dyDescent="0.3">
      <c r="A25" t="s">
        <v>44</v>
      </c>
      <c r="B25" t="s">
        <v>69</v>
      </c>
      <c r="C25" t="s">
        <v>41</v>
      </c>
      <c r="D25" t="s">
        <v>46</v>
      </c>
      <c r="E25">
        <v>251.44900000000001</v>
      </c>
    </row>
    <row r="26" spans="1:5" x14ac:dyDescent="0.3">
      <c r="A26" t="s">
        <v>44</v>
      </c>
      <c r="B26" t="s">
        <v>70</v>
      </c>
      <c r="C26" t="s">
        <v>41</v>
      </c>
      <c r="D26" t="s">
        <v>46</v>
      </c>
      <c r="E26">
        <v>265.923</v>
      </c>
    </row>
    <row r="27" spans="1:5" x14ac:dyDescent="0.3">
      <c r="A27" t="s">
        <v>44</v>
      </c>
      <c r="B27" t="s">
        <v>71</v>
      </c>
      <c r="C27" t="s">
        <v>41</v>
      </c>
      <c r="D27" t="s">
        <v>46</v>
      </c>
      <c r="E27">
        <v>301.73700000000002</v>
      </c>
    </row>
    <row r="28" spans="1:5" x14ac:dyDescent="0.3">
      <c r="A28" t="s">
        <v>44</v>
      </c>
      <c r="B28" t="s">
        <v>72</v>
      </c>
      <c r="C28" t="s">
        <v>41</v>
      </c>
      <c r="D28" t="s">
        <v>46</v>
      </c>
      <c r="E28">
        <v>279.39800000000002</v>
      </c>
    </row>
    <row r="29" spans="1:5" x14ac:dyDescent="0.3">
      <c r="A29" t="s">
        <v>73</v>
      </c>
      <c r="B29" t="s">
        <v>45</v>
      </c>
      <c r="C29" t="s">
        <v>41</v>
      </c>
      <c r="D29" t="s">
        <v>46</v>
      </c>
      <c r="E29">
        <v>199.83799999999999</v>
      </c>
    </row>
    <row r="30" spans="1:5" x14ac:dyDescent="0.3">
      <c r="A30" t="s">
        <v>73</v>
      </c>
      <c r="B30" t="s">
        <v>47</v>
      </c>
      <c r="C30" t="s">
        <v>41</v>
      </c>
      <c r="D30" t="s">
        <v>46</v>
      </c>
      <c r="E30">
        <v>231.197</v>
      </c>
    </row>
    <row r="31" spans="1:5" x14ac:dyDescent="0.3">
      <c r="A31" t="s">
        <v>73</v>
      </c>
      <c r="B31" t="s">
        <v>48</v>
      </c>
      <c r="C31" t="s">
        <v>41</v>
      </c>
      <c r="D31" t="s">
        <v>46</v>
      </c>
      <c r="E31">
        <v>218.10400000000001</v>
      </c>
    </row>
    <row r="32" spans="1:5" x14ac:dyDescent="0.3">
      <c r="A32" t="s">
        <v>73</v>
      </c>
      <c r="B32" t="s">
        <v>49</v>
      </c>
      <c r="C32" t="s">
        <v>41</v>
      </c>
      <c r="D32" t="s">
        <v>46</v>
      </c>
      <c r="E32">
        <v>220.215</v>
      </c>
    </row>
    <row r="33" spans="1:5" x14ac:dyDescent="0.3">
      <c r="A33" t="s">
        <v>73</v>
      </c>
      <c r="B33" t="s">
        <v>50</v>
      </c>
      <c r="C33" t="s">
        <v>41</v>
      </c>
      <c r="D33" t="s">
        <v>46</v>
      </c>
      <c r="E33">
        <v>215.65</v>
      </c>
    </row>
    <row r="34" spans="1:5" x14ac:dyDescent="0.3">
      <c r="A34" t="s">
        <v>73</v>
      </c>
      <c r="B34" t="s">
        <v>51</v>
      </c>
      <c r="C34" t="s">
        <v>41</v>
      </c>
      <c r="D34" t="s">
        <v>46</v>
      </c>
      <c r="E34">
        <v>229.73699999999999</v>
      </c>
    </row>
    <row r="35" spans="1:5" x14ac:dyDescent="0.3">
      <c r="A35" t="s">
        <v>73</v>
      </c>
      <c r="B35" t="s">
        <v>52</v>
      </c>
      <c r="C35" t="s">
        <v>41</v>
      </c>
      <c r="D35" t="s">
        <v>46</v>
      </c>
      <c r="E35">
        <v>227.83500000000001</v>
      </c>
    </row>
    <row r="36" spans="1:5" x14ac:dyDescent="0.3">
      <c r="A36" t="s">
        <v>73</v>
      </c>
      <c r="B36" t="s">
        <v>53</v>
      </c>
      <c r="C36" t="s">
        <v>41</v>
      </c>
      <c r="D36" t="s">
        <v>46</v>
      </c>
      <c r="E36">
        <v>215.392</v>
      </c>
    </row>
    <row r="37" spans="1:5" x14ac:dyDescent="0.3">
      <c r="A37" t="s">
        <v>73</v>
      </c>
      <c r="B37" t="s">
        <v>54</v>
      </c>
      <c r="C37" t="s">
        <v>41</v>
      </c>
      <c r="D37" t="s">
        <v>46</v>
      </c>
      <c r="E37">
        <v>213.77099999999999</v>
      </c>
    </row>
    <row r="38" spans="1:5" x14ac:dyDescent="0.3">
      <c r="A38" t="s">
        <v>73</v>
      </c>
      <c r="B38" t="s">
        <v>55</v>
      </c>
      <c r="C38" t="s">
        <v>41</v>
      </c>
      <c r="D38" t="s">
        <v>46</v>
      </c>
      <c r="E38">
        <v>226.43100000000001</v>
      </c>
    </row>
    <row r="39" spans="1:5" x14ac:dyDescent="0.3">
      <c r="A39" t="s">
        <v>73</v>
      </c>
      <c r="B39" t="s">
        <v>56</v>
      </c>
      <c r="C39" t="s">
        <v>41</v>
      </c>
      <c r="D39" t="s">
        <v>46</v>
      </c>
      <c r="E39">
        <v>219.47499999999999</v>
      </c>
    </row>
    <row r="40" spans="1:5" x14ac:dyDescent="0.3">
      <c r="A40" t="s">
        <v>73</v>
      </c>
      <c r="B40" t="s">
        <v>57</v>
      </c>
      <c r="C40" t="s">
        <v>41</v>
      </c>
      <c r="D40" t="s">
        <v>46</v>
      </c>
      <c r="E40">
        <v>220.18</v>
      </c>
    </row>
    <row r="41" spans="1:5" x14ac:dyDescent="0.3">
      <c r="A41" t="s">
        <v>73</v>
      </c>
      <c r="B41" t="s">
        <v>58</v>
      </c>
      <c r="C41" t="s">
        <v>41</v>
      </c>
      <c r="D41" t="s">
        <v>46</v>
      </c>
      <c r="E41">
        <v>237.65</v>
      </c>
    </row>
    <row r="42" spans="1:5" x14ac:dyDescent="0.3">
      <c r="A42" t="s">
        <v>73</v>
      </c>
      <c r="B42" t="s">
        <v>59</v>
      </c>
      <c r="C42" t="s">
        <v>41</v>
      </c>
      <c r="D42" t="s">
        <v>46</v>
      </c>
      <c r="E42">
        <v>227.518</v>
      </c>
    </row>
    <row r="43" spans="1:5" x14ac:dyDescent="0.3">
      <c r="A43" t="s">
        <v>73</v>
      </c>
      <c r="B43" t="s">
        <v>60</v>
      </c>
      <c r="C43" t="s">
        <v>41</v>
      </c>
      <c r="D43" t="s">
        <v>46</v>
      </c>
      <c r="E43">
        <v>233.74600000000001</v>
      </c>
    </row>
    <row r="44" spans="1:5" x14ac:dyDescent="0.3">
      <c r="A44" t="s">
        <v>73</v>
      </c>
      <c r="B44" t="s">
        <v>61</v>
      </c>
      <c r="C44" t="s">
        <v>41</v>
      </c>
      <c r="D44" t="s">
        <v>46</v>
      </c>
      <c r="E44">
        <v>235.84399999999999</v>
      </c>
    </row>
    <row r="45" spans="1:5" x14ac:dyDescent="0.3">
      <c r="A45" t="s">
        <v>73</v>
      </c>
      <c r="B45" t="s">
        <v>62</v>
      </c>
      <c r="C45" t="s">
        <v>41</v>
      </c>
      <c r="D45" t="s">
        <v>46</v>
      </c>
      <c r="E45">
        <v>230.50399999999999</v>
      </c>
    </row>
    <row r="46" spans="1:5" x14ac:dyDescent="0.3">
      <c r="A46" t="s">
        <v>73</v>
      </c>
      <c r="B46" t="s">
        <v>63</v>
      </c>
      <c r="C46" t="s">
        <v>41</v>
      </c>
      <c r="D46" t="s">
        <v>46</v>
      </c>
      <c r="E46">
        <v>223.73400000000001</v>
      </c>
    </row>
    <row r="47" spans="1:5" x14ac:dyDescent="0.3">
      <c r="A47" t="s">
        <v>73</v>
      </c>
      <c r="B47" t="s">
        <v>64</v>
      </c>
      <c r="C47" t="s">
        <v>41</v>
      </c>
      <c r="D47" t="s">
        <v>46</v>
      </c>
      <c r="E47">
        <v>240.45599999999999</v>
      </c>
    </row>
    <row r="48" spans="1:5" x14ac:dyDescent="0.3">
      <c r="A48" t="s">
        <v>73</v>
      </c>
      <c r="B48" t="s">
        <v>65</v>
      </c>
      <c r="C48" t="s">
        <v>41</v>
      </c>
      <c r="D48" t="s">
        <v>46</v>
      </c>
      <c r="E48">
        <v>240.416</v>
      </c>
    </row>
    <row r="49" spans="1:5" x14ac:dyDescent="0.3">
      <c r="A49" t="s">
        <v>73</v>
      </c>
      <c r="B49" t="s">
        <v>66</v>
      </c>
      <c r="C49" t="s">
        <v>41</v>
      </c>
      <c r="D49" t="s">
        <v>46</v>
      </c>
      <c r="E49">
        <v>283.27</v>
      </c>
    </row>
    <row r="50" spans="1:5" x14ac:dyDescent="0.3">
      <c r="A50" t="s">
        <v>73</v>
      </c>
      <c r="B50" t="s">
        <v>67</v>
      </c>
      <c r="C50" t="s">
        <v>41</v>
      </c>
      <c r="D50" t="s">
        <v>46</v>
      </c>
      <c r="E50">
        <v>259.73599999999999</v>
      </c>
    </row>
    <row r="51" spans="1:5" x14ac:dyDescent="0.3">
      <c r="A51" t="s">
        <v>73</v>
      </c>
      <c r="B51" t="s">
        <v>68</v>
      </c>
      <c r="C51" t="s">
        <v>41</v>
      </c>
      <c r="D51" t="s">
        <v>46</v>
      </c>
      <c r="E51">
        <v>271.93</v>
      </c>
    </row>
    <row r="52" spans="1:5" x14ac:dyDescent="0.3">
      <c r="A52" t="s">
        <v>73</v>
      </c>
      <c r="B52" t="s">
        <v>69</v>
      </c>
      <c r="C52" t="s">
        <v>41</v>
      </c>
      <c r="D52" t="s">
        <v>46</v>
      </c>
      <c r="E52">
        <v>249.18799999999999</v>
      </c>
    </row>
    <row r="53" spans="1:5" x14ac:dyDescent="0.3">
      <c r="A53" t="s">
        <v>73</v>
      </c>
      <c r="B53" t="s">
        <v>70</v>
      </c>
      <c r="C53" t="s">
        <v>41</v>
      </c>
      <c r="D53" t="s">
        <v>46</v>
      </c>
      <c r="E53">
        <v>333.09899999999999</v>
      </c>
    </row>
    <row r="54" spans="1:5" x14ac:dyDescent="0.3">
      <c r="A54" t="s">
        <v>73</v>
      </c>
      <c r="B54" t="s">
        <v>71</v>
      </c>
      <c r="C54" t="s">
        <v>41</v>
      </c>
      <c r="D54" t="s">
        <v>46</v>
      </c>
      <c r="E54">
        <v>365.37400000000002</v>
      </c>
    </row>
    <row r="55" spans="1:5" x14ac:dyDescent="0.3">
      <c r="A55" t="s">
        <v>73</v>
      </c>
      <c r="B55" t="s">
        <v>72</v>
      </c>
      <c r="C55" t="s">
        <v>41</v>
      </c>
      <c r="D55" t="s">
        <v>46</v>
      </c>
      <c r="E55">
        <v>445.08300000000003</v>
      </c>
    </row>
  </sheetData>
  <pageMargins left="0.75" right="0.75" top="0.75" bottom="0.5" header="0.5" footer="0.75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M30"/>
  <sheetViews>
    <sheetView tabSelected="1" topLeftCell="R24" workbookViewId="0">
      <selection activeCell="AK33" sqref="AK33"/>
    </sheetView>
  </sheetViews>
  <sheetFormatPr defaultRowHeight="14.4" x14ac:dyDescent="0.3"/>
  <sheetData>
    <row r="1" spans="1:34" x14ac:dyDescent="0.3">
      <c r="A1" s="6" t="s">
        <v>43</v>
      </c>
      <c r="B1" s="6" t="s">
        <v>74</v>
      </c>
    </row>
    <row r="2" spans="1:34" x14ac:dyDescent="0.3">
      <c r="A2" s="6" t="s">
        <v>75</v>
      </c>
      <c r="B2" t="s">
        <v>45</v>
      </c>
      <c r="C2" t="s">
        <v>47</v>
      </c>
      <c r="D2" t="s">
        <v>48</v>
      </c>
      <c r="E2" t="s">
        <v>49</v>
      </c>
      <c r="F2" t="s">
        <v>50</v>
      </c>
      <c r="G2" t="s">
        <v>51</v>
      </c>
      <c r="H2" t="s">
        <v>52</v>
      </c>
      <c r="I2" t="s">
        <v>53</v>
      </c>
      <c r="J2" t="s">
        <v>54</v>
      </c>
      <c r="K2" t="s">
        <v>55</v>
      </c>
      <c r="L2" t="s">
        <v>56</v>
      </c>
      <c r="M2" t="s">
        <v>57</v>
      </c>
      <c r="N2" t="s">
        <v>58</v>
      </c>
      <c r="O2" t="s">
        <v>59</v>
      </c>
      <c r="P2" t="s">
        <v>60</v>
      </c>
      <c r="Q2" t="s">
        <v>61</v>
      </c>
      <c r="R2" t="s">
        <v>62</v>
      </c>
      <c r="S2" t="s">
        <v>63</v>
      </c>
      <c r="T2" t="s">
        <v>64</v>
      </c>
      <c r="U2" t="s">
        <v>65</v>
      </c>
      <c r="V2" t="s">
        <v>66</v>
      </c>
      <c r="W2" t="s">
        <v>67</v>
      </c>
      <c r="X2" t="s">
        <v>68</v>
      </c>
      <c r="Y2" t="s">
        <v>69</v>
      </c>
      <c r="Z2" t="s">
        <v>70</v>
      </c>
      <c r="AA2" t="s">
        <v>71</v>
      </c>
      <c r="AB2" t="s">
        <v>72</v>
      </c>
      <c r="AC2" t="s">
        <v>78</v>
      </c>
      <c r="AD2" t="s">
        <v>79</v>
      </c>
      <c r="AE2" t="s">
        <v>80</v>
      </c>
      <c r="AF2" t="s">
        <v>81</v>
      </c>
      <c r="AG2" t="s">
        <v>92</v>
      </c>
      <c r="AH2" t="s">
        <v>83</v>
      </c>
    </row>
    <row r="3" spans="1:34" x14ac:dyDescent="0.3">
      <c r="A3" s="7" t="s">
        <v>44</v>
      </c>
    </row>
    <row r="4" spans="1:34" x14ac:dyDescent="0.3">
      <c r="A4" s="8" t="s">
        <v>41</v>
      </c>
      <c r="B4">
        <v>276.08999999999997</v>
      </c>
      <c r="C4">
        <v>277.78300000000002</v>
      </c>
      <c r="D4">
        <v>263.81099999999998</v>
      </c>
      <c r="E4">
        <v>264.05399999999997</v>
      </c>
      <c r="F4">
        <v>270.61799999999999</v>
      </c>
      <c r="G4">
        <v>273.28899999999999</v>
      </c>
      <c r="H4">
        <v>267.11799999999999</v>
      </c>
      <c r="I4">
        <v>255.79400000000001</v>
      </c>
      <c r="J4">
        <v>263.78300000000002</v>
      </c>
      <c r="K4">
        <v>246.351</v>
      </c>
      <c r="L4">
        <v>319.286</v>
      </c>
      <c r="M4">
        <v>263.13600000000002</v>
      </c>
      <c r="N4">
        <v>238.14400000000001</v>
      </c>
      <c r="O4">
        <v>243.98500000000001</v>
      </c>
      <c r="P4">
        <v>260.51799999999997</v>
      </c>
      <c r="Q4">
        <v>245.298</v>
      </c>
      <c r="R4">
        <v>229.63200000000001</v>
      </c>
      <c r="S4">
        <v>246.869</v>
      </c>
      <c r="T4">
        <v>278.27800000000002</v>
      </c>
      <c r="U4">
        <v>260.86399999999998</v>
      </c>
      <c r="V4">
        <v>250.62200000000001</v>
      </c>
      <c r="W4">
        <v>247.89500000000001</v>
      </c>
      <c r="X4">
        <v>265.59199999999998</v>
      </c>
      <c r="Y4">
        <v>251.44900000000001</v>
      </c>
      <c r="Z4">
        <v>265.923</v>
      </c>
      <c r="AA4">
        <v>301.73700000000002</v>
      </c>
      <c r="AB4">
        <v>279.39800000000002</v>
      </c>
    </row>
    <row r="5" spans="1:34" x14ac:dyDescent="0.3">
      <c r="A5" s="7" t="s">
        <v>73</v>
      </c>
    </row>
    <row r="6" spans="1:34" x14ac:dyDescent="0.3">
      <c r="A6" s="8" t="s">
        <v>41</v>
      </c>
      <c r="B6">
        <v>199.83799999999999</v>
      </c>
      <c r="C6">
        <v>231.197</v>
      </c>
      <c r="D6">
        <v>218.10400000000001</v>
      </c>
      <c r="E6">
        <v>220.215</v>
      </c>
      <c r="F6">
        <v>215.65</v>
      </c>
      <c r="G6">
        <v>229.73699999999999</v>
      </c>
      <c r="H6">
        <v>227.83500000000001</v>
      </c>
      <c r="I6">
        <v>215.392</v>
      </c>
      <c r="J6">
        <v>213.77099999999999</v>
      </c>
      <c r="K6">
        <v>226.43100000000001</v>
      </c>
      <c r="L6">
        <v>219.47499999999999</v>
      </c>
      <c r="M6">
        <v>220.18</v>
      </c>
      <c r="N6">
        <v>237.65</v>
      </c>
      <c r="O6">
        <v>227.518</v>
      </c>
      <c r="P6">
        <v>233.74600000000001</v>
      </c>
      <c r="Q6">
        <v>235.84399999999999</v>
      </c>
      <c r="R6">
        <v>230.50399999999999</v>
      </c>
      <c r="S6">
        <v>223.73400000000001</v>
      </c>
      <c r="T6">
        <v>240.45599999999999</v>
      </c>
      <c r="U6">
        <v>240.416</v>
      </c>
      <c r="V6">
        <v>283.27</v>
      </c>
      <c r="W6">
        <v>259.73599999999999</v>
      </c>
      <c r="X6">
        <v>271.93</v>
      </c>
      <c r="Y6">
        <v>249.18799999999999</v>
      </c>
      <c r="Z6">
        <v>333.09899999999999</v>
      </c>
      <c r="AA6">
        <v>365.37400000000002</v>
      </c>
      <c r="AB6">
        <v>445.08300000000003</v>
      </c>
    </row>
    <row r="7" spans="1:34" x14ac:dyDescent="0.3">
      <c r="A7" s="8"/>
    </row>
    <row r="8" spans="1:34" x14ac:dyDescent="0.3">
      <c r="A8" s="8" t="s">
        <v>44</v>
      </c>
    </row>
    <row r="9" spans="1:34" x14ac:dyDescent="0.3">
      <c r="A9" s="8" t="s">
        <v>41</v>
      </c>
      <c r="B9">
        <v>276.08999999999997</v>
      </c>
      <c r="C9">
        <v>277.78300000000002</v>
      </c>
      <c r="D9">
        <v>263.81099999999998</v>
      </c>
      <c r="E9">
        <v>264.05399999999997</v>
      </c>
      <c r="F9">
        <v>270.61799999999999</v>
      </c>
      <c r="G9">
        <v>273.28899999999999</v>
      </c>
      <c r="H9">
        <v>267.11799999999999</v>
      </c>
      <c r="I9">
        <v>255.79400000000001</v>
      </c>
      <c r="J9">
        <v>263.78300000000002</v>
      </c>
      <c r="K9">
        <v>246.351</v>
      </c>
      <c r="L9">
        <v>319.286</v>
      </c>
      <c r="M9">
        <v>263.13600000000002</v>
      </c>
      <c r="N9">
        <v>238.14400000000001</v>
      </c>
      <c r="O9">
        <v>243.98500000000001</v>
      </c>
      <c r="P9">
        <v>260.51799999999997</v>
      </c>
      <c r="Q9">
        <v>245.298</v>
      </c>
      <c r="R9">
        <v>229.63200000000001</v>
      </c>
      <c r="S9">
        <v>246.869</v>
      </c>
      <c r="T9">
        <v>278.27800000000002</v>
      </c>
      <c r="U9">
        <v>260.86399999999998</v>
      </c>
      <c r="V9">
        <v>250.62200000000001</v>
      </c>
      <c r="W9">
        <v>248.714</v>
      </c>
      <c r="X9">
        <v>261.67399999999998</v>
      </c>
      <c r="Y9">
        <v>248.96100000000001</v>
      </c>
      <c r="Z9">
        <v>268.64299999999997</v>
      </c>
      <c r="AA9">
        <v>287.09199999999998</v>
      </c>
      <c r="AB9">
        <v>281.93599999999998</v>
      </c>
      <c r="AC9">
        <v>257.42399999999998</v>
      </c>
      <c r="AD9">
        <v>256.22199999999998</v>
      </c>
      <c r="AE9">
        <v>269.697</v>
      </c>
      <c r="AF9">
        <v>278.11099999999999</v>
      </c>
      <c r="AG9">
        <v>284.99200000000002</v>
      </c>
      <c r="AH9">
        <v>270.08300000000003</v>
      </c>
    </row>
    <row r="10" spans="1:34" x14ac:dyDescent="0.3">
      <c r="A10" s="8" t="s">
        <v>73</v>
      </c>
    </row>
    <row r="11" spans="1:34" x14ac:dyDescent="0.3">
      <c r="A11" s="8" t="s">
        <v>41</v>
      </c>
      <c r="B11">
        <v>199.83799999999999</v>
      </c>
      <c r="C11">
        <v>231.197</v>
      </c>
      <c r="D11">
        <v>218.10400000000001</v>
      </c>
      <c r="E11">
        <v>220.215</v>
      </c>
      <c r="F11">
        <v>215.65</v>
      </c>
      <c r="G11">
        <v>229.73699999999999</v>
      </c>
      <c r="H11">
        <v>227.83500000000001</v>
      </c>
      <c r="I11">
        <v>215.392</v>
      </c>
      <c r="J11">
        <v>213.77099999999999</v>
      </c>
      <c r="K11">
        <v>226.43100000000001</v>
      </c>
      <c r="L11">
        <v>219.47499999999999</v>
      </c>
      <c r="M11">
        <v>220.18</v>
      </c>
      <c r="N11">
        <v>237.65</v>
      </c>
      <c r="O11">
        <v>227.518</v>
      </c>
      <c r="P11">
        <v>233.74600000000001</v>
      </c>
      <c r="Q11">
        <v>235.84399999999999</v>
      </c>
      <c r="R11">
        <v>230.50399999999999</v>
      </c>
      <c r="S11">
        <v>223.73400000000001</v>
      </c>
      <c r="T11">
        <v>240.45599999999999</v>
      </c>
      <c r="U11">
        <v>240.416</v>
      </c>
      <c r="V11">
        <v>283.27</v>
      </c>
      <c r="W11">
        <v>259.54000000000002</v>
      </c>
      <c r="X11">
        <v>272.61599999999999</v>
      </c>
      <c r="Y11">
        <v>247.565</v>
      </c>
      <c r="Z11">
        <v>324.47899999999998</v>
      </c>
      <c r="AA11">
        <v>336.57100000000003</v>
      </c>
      <c r="AB11">
        <v>459.54899999999998</v>
      </c>
      <c r="AC11">
        <v>290.39800000000002</v>
      </c>
      <c r="AD11">
        <v>323.24099999999999</v>
      </c>
      <c r="AE11">
        <v>246.46199999999999</v>
      </c>
      <c r="AF11">
        <v>251.578</v>
      </c>
      <c r="AG11">
        <v>254.773</v>
      </c>
      <c r="AH11">
        <v>383.762</v>
      </c>
    </row>
    <row r="12" spans="1:34" x14ac:dyDescent="0.3">
      <c r="A12" s="8"/>
    </row>
    <row r="13" spans="1:34" x14ac:dyDescent="0.3">
      <c r="B13" s="9">
        <v>44927</v>
      </c>
      <c r="C13" t="s">
        <v>76</v>
      </c>
      <c r="D13" t="s">
        <v>77</v>
      </c>
      <c r="E13" t="s">
        <v>78</v>
      </c>
      <c r="F13" t="s">
        <v>79</v>
      </c>
      <c r="G13" t="s">
        <v>80</v>
      </c>
      <c r="H13" t="s">
        <v>81</v>
      </c>
      <c r="I13" t="s">
        <v>82</v>
      </c>
      <c r="J13" t="s">
        <v>83</v>
      </c>
      <c r="K13" t="s">
        <v>84</v>
      </c>
      <c r="L13" t="s">
        <v>85</v>
      </c>
      <c r="M13" t="s">
        <v>86</v>
      </c>
      <c r="N13" s="9">
        <v>45292</v>
      </c>
      <c r="O13" t="s">
        <v>76</v>
      </c>
      <c r="P13" t="s">
        <v>77</v>
      </c>
      <c r="Q13" t="s">
        <v>78</v>
      </c>
      <c r="R13" t="s">
        <v>79</v>
      </c>
      <c r="S13" t="s">
        <v>80</v>
      </c>
      <c r="T13" t="s">
        <v>81</v>
      </c>
      <c r="U13" t="s">
        <v>82</v>
      </c>
      <c r="V13" t="s">
        <v>83</v>
      </c>
      <c r="W13" t="s">
        <v>84</v>
      </c>
      <c r="X13" t="s">
        <v>85</v>
      </c>
      <c r="Y13" t="s">
        <v>86</v>
      </c>
      <c r="Z13" s="9">
        <v>45658</v>
      </c>
      <c r="AA13" t="s">
        <v>76</v>
      </c>
      <c r="AB13" t="s">
        <v>77</v>
      </c>
      <c r="AC13" t="s">
        <v>78</v>
      </c>
      <c r="AD13" t="s">
        <v>79</v>
      </c>
      <c r="AE13" t="s">
        <v>80</v>
      </c>
      <c r="AF13" t="s">
        <v>81</v>
      </c>
      <c r="AG13" t="s">
        <v>92</v>
      </c>
      <c r="AH13" t="s">
        <v>83</v>
      </c>
    </row>
    <row r="14" spans="1:34" x14ac:dyDescent="0.3">
      <c r="A14" t="s">
        <v>87</v>
      </c>
      <c r="B14">
        <f>+B9</f>
        <v>276.08999999999997</v>
      </c>
      <c r="C14">
        <f t="shared" ref="C14:AF14" si="0">+C9</f>
        <v>277.78300000000002</v>
      </c>
      <c r="D14">
        <f t="shared" si="0"/>
        <v>263.81099999999998</v>
      </c>
      <c r="E14">
        <f t="shared" si="0"/>
        <v>264.05399999999997</v>
      </c>
      <c r="F14">
        <f t="shared" si="0"/>
        <v>270.61799999999999</v>
      </c>
      <c r="G14">
        <f t="shared" si="0"/>
        <v>273.28899999999999</v>
      </c>
      <c r="H14">
        <f t="shared" si="0"/>
        <v>267.11799999999999</v>
      </c>
      <c r="I14">
        <f t="shared" si="0"/>
        <v>255.79400000000001</v>
      </c>
      <c r="J14">
        <f t="shared" si="0"/>
        <v>263.78300000000002</v>
      </c>
      <c r="K14">
        <f t="shared" si="0"/>
        <v>246.351</v>
      </c>
      <c r="L14">
        <f t="shared" si="0"/>
        <v>319.286</v>
      </c>
      <c r="M14">
        <f t="shared" si="0"/>
        <v>263.13600000000002</v>
      </c>
      <c r="N14">
        <f t="shared" si="0"/>
        <v>238.14400000000001</v>
      </c>
      <c r="O14">
        <f t="shared" si="0"/>
        <v>243.98500000000001</v>
      </c>
      <c r="P14">
        <f t="shared" si="0"/>
        <v>260.51799999999997</v>
      </c>
      <c r="Q14">
        <f t="shared" si="0"/>
        <v>245.298</v>
      </c>
      <c r="R14">
        <f t="shared" si="0"/>
        <v>229.63200000000001</v>
      </c>
      <c r="S14">
        <f t="shared" si="0"/>
        <v>246.869</v>
      </c>
      <c r="T14">
        <f t="shared" si="0"/>
        <v>278.27800000000002</v>
      </c>
      <c r="U14">
        <f t="shared" si="0"/>
        <v>260.86399999999998</v>
      </c>
      <c r="V14">
        <f t="shared" si="0"/>
        <v>250.62200000000001</v>
      </c>
      <c r="W14">
        <f t="shared" si="0"/>
        <v>248.714</v>
      </c>
      <c r="X14">
        <f t="shared" si="0"/>
        <v>261.67399999999998</v>
      </c>
      <c r="Y14">
        <f t="shared" si="0"/>
        <v>248.96100000000001</v>
      </c>
      <c r="Z14">
        <f t="shared" si="0"/>
        <v>268.64299999999997</v>
      </c>
      <c r="AA14">
        <f t="shared" si="0"/>
        <v>287.09199999999998</v>
      </c>
      <c r="AB14">
        <f t="shared" si="0"/>
        <v>281.93599999999998</v>
      </c>
      <c r="AC14">
        <f t="shared" si="0"/>
        <v>257.42399999999998</v>
      </c>
      <c r="AD14">
        <f t="shared" si="0"/>
        <v>256.22199999999998</v>
      </c>
      <c r="AE14">
        <f t="shared" si="0"/>
        <v>269.697</v>
      </c>
      <c r="AF14">
        <f t="shared" si="0"/>
        <v>278.11099999999999</v>
      </c>
      <c r="AG14">
        <f t="shared" ref="AG14:AH14" si="1">+AG9</f>
        <v>284.99200000000002</v>
      </c>
      <c r="AH14">
        <f t="shared" si="1"/>
        <v>270.08300000000003</v>
      </c>
    </row>
    <row r="15" spans="1:34" x14ac:dyDescent="0.3">
      <c r="A15" t="s">
        <v>88</v>
      </c>
      <c r="B15">
        <f>+B11</f>
        <v>199.83799999999999</v>
      </c>
      <c r="C15">
        <f t="shared" ref="C15:AF15" si="2">+C11</f>
        <v>231.197</v>
      </c>
      <c r="D15">
        <f t="shared" si="2"/>
        <v>218.10400000000001</v>
      </c>
      <c r="E15">
        <f t="shared" si="2"/>
        <v>220.215</v>
      </c>
      <c r="F15">
        <f t="shared" si="2"/>
        <v>215.65</v>
      </c>
      <c r="G15">
        <f t="shared" si="2"/>
        <v>229.73699999999999</v>
      </c>
      <c r="H15">
        <f t="shared" si="2"/>
        <v>227.83500000000001</v>
      </c>
      <c r="I15">
        <f t="shared" si="2"/>
        <v>215.392</v>
      </c>
      <c r="J15">
        <f t="shared" si="2"/>
        <v>213.77099999999999</v>
      </c>
      <c r="K15">
        <f t="shared" si="2"/>
        <v>226.43100000000001</v>
      </c>
      <c r="L15">
        <f t="shared" si="2"/>
        <v>219.47499999999999</v>
      </c>
      <c r="M15">
        <f t="shared" si="2"/>
        <v>220.18</v>
      </c>
      <c r="N15">
        <f t="shared" si="2"/>
        <v>237.65</v>
      </c>
      <c r="O15">
        <f t="shared" si="2"/>
        <v>227.518</v>
      </c>
      <c r="P15">
        <f t="shared" si="2"/>
        <v>233.74600000000001</v>
      </c>
      <c r="Q15">
        <f t="shared" si="2"/>
        <v>235.84399999999999</v>
      </c>
      <c r="R15">
        <f t="shared" si="2"/>
        <v>230.50399999999999</v>
      </c>
      <c r="S15">
        <f t="shared" si="2"/>
        <v>223.73400000000001</v>
      </c>
      <c r="T15">
        <f t="shared" si="2"/>
        <v>240.45599999999999</v>
      </c>
      <c r="U15">
        <f t="shared" si="2"/>
        <v>240.416</v>
      </c>
      <c r="V15">
        <f t="shared" si="2"/>
        <v>283.27</v>
      </c>
      <c r="W15">
        <f t="shared" si="2"/>
        <v>259.54000000000002</v>
      </c>
      <c r="X15">
        <f t="shared" si="2"/>
        <v>272.61599999999999</v>
      </c>
      <c r="Y15">
        <f t="shared" si="2"/>
        <v>247.565</v>
      </c>
      <c r="Z15">
        <f t="shared" si="2"/>
        <v>324.47899999999998</v>
      </c>
      <c r="AA15">
        <f t="shared" si="2"/>
        <v>336.57100000000003</v>
      </c>
      <c r="AB15">
        <f t="shared" si="2"/>
        <v>459.54899999999998</v>
      </c>
      <c r="AC15">
        <f t="shared" si="2"/>
        <v>290.39800000000002</v>
      </c>
      <c r="AD15">
        <f t="shared" si="2"/>
        <v>323.24099999999999</v>
      </c>
      <c r="AE15">
        <f t="shared" si="2"/>
        <v>246.46199999999999</v>
      </c>
      <c r="AF15">
        <f t="shared" si="2"/>
        <v>251.578</v>
      </c>
      <c r="AG15">
        <f t="shared" ref="AG15:AH15" si="3">+AG11</f>
        <v>254.773</v>
      </c>
      <c r="AH15">
        <f t="shared" si="3"/>
        <v>383.762</v>
      </c>
    </row>
    <row r="17" spans="16:39" x14ac:dyDescent="0.3">
      <c r="AB17">
        <f t="shared" ref="AB17:AE18" si="4">AB14/AA14</f>
        <v>0.9820406002257116</v>
      </c>
      <c r="AC17">
        <f t="shared" si="4"/>
        <v>0.91305828273083256</v>
      </c>
      <c r="AD17">
        <f t="shared" si="4"/>
        <v>0.99533066069985709</v>
      </c>
      <c r="AE17">
        <f t="shared" si="4"/>
        <v>1.0525911123947203</v>
      </c>
      <c r="AF17">
        <f>AF14/AE14</f>
        <v>1.0311979740226995</v>
      </c>
      <c r="AL17" t="s">
        <v>87</v>
      </c>
      <c r="AM17" t="s">
        <v>90</v>
      </c>
    </row>
    <row r="18" spans="16:39" x14ac:dyDescent="0.3">
      <c r="AB18">
        <f t="shared" si="4"/>
        <v>1.3653850153459446</v>
      </c>
      <c r="AC18">
        <f t="shared" si="4"/>
        <v>0.63191955591242732</v>
      </c>
      <c r="AD18">
        <f t="shared" si="4"/>
        <v>1.1130965089291247</v>
      </c>
      <c r="AE18">
        <f t="shared" si="4"/>
        <v>0.76247134490983504</v>
      </c>
      <c r="AF18">
        <f>AF15/AE15</f>
        <v>1.0207577638743499</v>
      </c>
      <c r="AL18" t="s">
        <v>88</v>
      </c>
    </row>
    <row r="19" spans="16:39" x14ac:dyDescent="0.3">
      <c r="AB19">
        <f t="shared" ref="AB19:AE19" si="5">AB14/P14</f>
        <v>1.0822131292271551</v>
      </c>
      <c r="AC19">
        <f t="shared" si="5"/>
        <v>1.0494337499694248</v>
      </c>
      <c r="AD19">
        <f t="shared" si="5"/>
        <v>1.1157939659977703</v>
      </c>
      <c r="AE19">
        <f t="shared" si="5"/>
        <v>1.0924700954757383</v>
      </c>
      <c r="AF19">
        <f>AF14/T14</f>
        <v>0.99939988069484464</v>
      </c>
      <c r="AL19" t="s">
        <v>87</v>
      </c>
      <c r="AM19" t="s">
        <v>91</v>
      </c>
    </row>
    <row r="20" spans="16:39" x14ac:dyDescent="0.3">
      <c r="AB20">
        <f t="shared" ref="AB20:AE20" si="6">AB15/P15</f>
        <v>1.9660186698382003</v>
      </c>
      <c r="AC20">
        <f t="shared" si="6"/>
        <v>1.2313139193704314</v>
      </c>
      <c r="AD20">
        <f t="shared" si="6"/>
        <v>1.4023227362648805</v>
      </c>
      <c r="AE20">
        <f t="shared" si="6"/>
        <v>1.1015849178041781</v>
      </c>
      <c r="AF20">
        <f>AF15/T15</f>
        <v>1.0462537844761621</v>
      </c>
      <c r="AL20" t="s">
        <v>88</v>
      </c>
    </row>
    <row r="22" spans="16:39" x14ac:dyDescent="0.3">
      <c r="P22">
        <f>SUM(N15:P15)</f>
        <v>698.91399999999999</v>
      </c>
      <c r="S22">
        <f>SUM(Q15:S15)</f>
        <v>690.08199999999999</v>
      </c>
      <c r="Y22">
        <f>SUM(W15:Y15)</f>
        <v>779.721</v>
      </c>
      <c r="AB22">
        <f>SUM(Z15:AB15)</f>
        <v>1120.5989999999999</v>
      </c>
      <c r="AC22">
        <f t="shared" ref="AC22:AF22" si="7">SUM(AA15:AC15)</f>
        <v>1086.518</v>
      </c>
      <c r="AD22">
        <f t="shared" si="7"/>
        <v>1073.1880000000001</v>
      </c>
      <c r="AE22">
        <f t="shared" si="7"/>
        <v>860.101</v>
      </c>
      <c r="AF22">
        <f t="shared" si="7"/>
        <v>821.28099999999995</v>
      </c>
    </row>
    <row r="23" spans="16:39" x14ac:dyDescent="0.3">
      <c r="AB23">
        <f>+AB22/Y22</f>
        <v>1.4371794526503709</v>
      </c>
      <c r="AE23">
        <f>+AE22/AB22</f>
        <v>0.76753682628665565</v>
      </c>
      <c r="AF23">
        <f>+AF22/AC22</f>
        <v>0.75588347362860064</v>
      </c>
    </row>
    <row r="24" spans="16:39" x14ac:dyDescent="0.3">
      <c r="S24">
        <f>+P22+S22</f>
        <v>1388.9960000000001</v>
      </c>
      <c r="AE24">
        <f>+AB22+AE22</f>
        <v>1980.6999999999998</v>
      </c>
      <c r="AF24">
        <f>+AC22+AF22</f>
        <v>1907.799</v>
      </c>
    </row>
    <row r="25" spans="16:39" x14ac:dyDescent="0.3">
      <c r="AE25">
        <f>+AE22/S22</f>
        <v>1.2463750684701238</v>
      </c>
      <c r="AF25" t="e">
        <f>+AF22/T22</f>
        <v>#DIV/0!</v>
      </c>
    </row>
    <row r="30" spans="16:39" x14ac:dyDescent="0.3">
      <c r="AB30">
        <f>+AB22/P22</f>
        <v>1.6033431867153898</v>
      </c>
      <c r="AC30" t="s">
        <v>89</v>
      </c>
    </row>
  </sheetData>
  <pageMargins left="0.75" right="0.75" top="0.75" bottom="0.5" header="0.5" footer="0.75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About</vt:lpstr>
      <vt:lpstr>Unpivoted</vt:lpstr>
      <vt:lpstr>Pivoted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Jim</dc:creator>
  <cp:lastModifiedBy>James Dorgan</cp:lastModifiedBy>
  <dcterms:created xsi:type="dcterms:W3CDTF">2025-05-25T07:41:11Z</dcterms:created>
  <dcterms:modified xsi:type="dcterms:W3CDTF">2025-11-23T08:30:55Z</dcterms:modified>
</cp:coreProperties>
</file>